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80" activeTab="0"/>
  </bookViews>
  <sheets>
    <sheet name="Sheet1" sheetId="1" r:id="rId1"/>
  </sheets>
  <definedNames>
    <definedName name="_xlnm.Print_Area" localSheetId="0">'Sheet1'!$A$256:$G$296</definedName>
  </definedNames>
  <calcPr fullCalcOnLoad="1"/>
</workbook>
</file>

<file path=xl/sharedStrings.xml><?xml version="1.0" encoding="utf-8"?>
<sst xmlns="http://schemas.openxmlformats.org/spreadsheetml/2006/main" count="639" uniqueCount="269">
  <si>
    <t>GROUND FLOOR</t>
  </si>
  <si>
    <r>
      <t xml:space="preserve">FLAT 
</t>
    </r>
    <r>
      <rPr>
        <b/>
        <u val="single"/>
        <sz val="12"/>
        <rFont val="Times New Roman"/>
        <family val="1"/>
      </rPr>
      <t>NO</t>
    </r>
  </si>
  <si>
    <r>
      <t xml:space="preserve">NO
</t>
    </r>
    <r>
      <rPr>
        <b/>
        <sz val="12"/>
        <rFont val="Times New Roman"/>
        <family val="1"/>
      </rPr>
      <t xml:space="preserve"> OF.B.R</t>
    </r>
  </si>
  <si>
    <t>Size</t>
  </si>
  <si>
    <t>VIEW</t>
  </si>
  <si>
    <t>G1</t>
  </si>
  <si>
    <t>G2</t>
  </si>
  <si>
    <t>Studio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</si>
  <si>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</si>
  <si>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</si>
  <si>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</si>
  <si>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</si>
  <si>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</si>
  <si>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</si>
  <si>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</si>
  <si>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</si>
  <si>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</si>
  <si>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</si>
  <si>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</si>
  <si>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</si>
  <si>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</si>
  <si>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</si>
  <si>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</si>
  <si>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</si>
  <si>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</si>
  <si>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</si>
  <si>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</si>
  <si>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</si>
  <si>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</si>
  <si>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</si>
  <si>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</si>
  <si>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</si>
  <si>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</si>
  <si>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</si>
  <si>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</si>
  <si>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</si>
  <si>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</si>
  <si>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</si>
  <si>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reseved</t>
  </si>
  <si>
    <t>Sold</t>
  </si>
  <si>
    <r>
      <t xml:space="preserve">FLAT
 </t>
    </r>
    <r>
      <rPr>
        <b/>
        <u val="single"/>
        <sz val="12"/>
        <rFont val="Times New Roman"/>
        <family val="1"/>
      </rPr>
      <t>NO</t>
    </r>
  </si>
  <si>
    <r>
      <t>NO</t>
    </r>
    <r>
      <rPr>
        <b/>
        <sz val="12"/>
        <rFont val="Times New Roman"/>
        <family val="1"/>
      </rPr>
      <t xml:space="preserve"> 
OF.B.R</t>
    </r>
  </si>
  <si>
    <t>F1</t>
  </si>
  <si>
    <t>F2</t>
  </si>
  <si>
    <t>F3</t>
  </si>
  <si>
    <t>F4</t>
  </si>
  <si>
    <t>F5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</si>
  <si>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</si>
  <si>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</si>
  <si>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</si>
  <si>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</si>
  <si>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</si>
  <si>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</si>
  <si>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</si>
  <si>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</si>
  <si>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</si>
  <si>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</si>
  <si>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</si>
  <si>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</si>
  <si>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</si>
  <si>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</si>
  <si>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</si>
  <si>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</si>
  <si>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</si>
  <si>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</si>
  <si>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</si>
  <si>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</si>
  <si>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</si>
  <si>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</si>
  <si>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</si>
  <si>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</si>
  <si>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</si>
  <si>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without finishing</t>
  </si>
  <si>
    <t>F20</t>
  </si>
  <si>
    <t>FINISHING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</si>
  <si>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</si>
  <si>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</si>
  <si>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</si>
  <si>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</si>
  <si>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</si>
  <si>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</si>
  <si>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</si>
  <si>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</si>
  <si>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</si>
  <si>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</si>
  <si>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</si>
  <si>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</si>
  <si>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</si>
  <si>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</si>
  <si>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</si>
  <si>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</si>
  <si>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</si>
  <si>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</si>
  <si>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</si>
  <si>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</si>
  <si>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</si>
  <si>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</si>
  <si>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</si>
  <si>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</si>
  <si>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</si>
  <si>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</si>
  <si>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</si>
  <si>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</si>
  <si>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</si>
  <si>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</si>
  <si>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</si>
  <si>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</si>
  <si>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</si>
  <si>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</si>
  <si>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</si>
  <si>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</si>
  <si>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</si>
  <si>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</si>
  <si>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</si>
  <si>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</si>
  <si>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</si>
  <si>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</si>
  <si>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</si>
  <si>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</si>
  <si>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</si>
  <si>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</si>
  <si>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</si>
  <si>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</si>
  <si>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</si>
  <si>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</si>
  <si>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</si>
  <si>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</si>
  <si>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</si>
  <si>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</si>
  <si>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</si>
  <si>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</si>
  <si>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</si>
  <si>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</si>
  <si>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</si>
  <si>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</si>
  <si>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</si>
  <si>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</si>
  <si>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</si>
  <si>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</si>
  <si>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F6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</si>
  <si>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</si>
  <si>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</si>
  <si>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</si>
  <si>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</si>
  <si>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</si>
  <si>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</si>
  <si>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</si>
  <si>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</si>
  <si>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</si>
  <si>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</si>
  <si>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</si>
  <si>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</si>
  <si>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</si>
  <si>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</si>
  <si>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</si>
  <si>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</si>
  <si>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</si>
  <si>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</si>
  <si>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</si>
  <si>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</si>
  <si>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</si>
  <si>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</si>
  <si>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</si>
  <si>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</si>
  <si>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</si>
  <si>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</si>
  <si>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</si>
  <si>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</si>
  <si>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</si>
  <si>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</si>
  <si>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</si>
  <si>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</si>
  <si>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</si>
  <si>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</si>
  <si>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</si>
  <si>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</si>
  <si>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</si>
  <si>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</si>
  <si>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</si>
  <si>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</si>
  <si>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</si>
  <si>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</si>
  <si>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</si>
  <si>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</si>
  <si>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</si>
  <si>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</si>
  <si>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</si>
  <si>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</si>
  <si>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</si>
  <si>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</si>
  <si>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</si>
  <si>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</si>
  <si>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</si>
  <si>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</si>
  <si>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</si>
  <si>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</si>
  <si>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</si>
  <si>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</si>
  <si>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</si>
  <si>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</si>
  <si>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</si>
  <si>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</si>
  <si>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</si>
  <si>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</si>
  <si>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</si>
  <si>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</si>
  <si>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</si>
  <si>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</si>
  <si>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</si>
  <si>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</si>
  <si>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</si>
  <si>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</si>
  <si>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</si>
  <si>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</si>
  <si>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</si>
  <si>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</si>
  <si>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</si>
  <si>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</si>
  <si>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</si>
  <si>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</si>
  <si>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</si>
  <si>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</si>
  <si>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$</t>
  </si>
  <si>
    <t>S.v</t>
  </si>
  <si>
    <t>FIRST FLOOR</t>
  </si>
  <si>
    <t>SECOND  FLOOR</t>
  </si>
  <si>
    <t>THIRD  FLOOR</t>
  </si>
  <si>
    <t>FOURTH  FLOOR</t>
  </si>
  <si>
    <t>THE FIVE  FLOOR</t>
  </si>
  <si>
    <t>THE SIX  FLOOR</t>
  </si>
  <si>
    <t xml:space="preserve"> .P.V</t>
  </si>
  <si>
    <t>.P.V</t>
  </si>
  <si>
    <t>A23</t>
  </si>
  <si>
    <t>CLEOBATRA RESORT</t>
  </si>
  <si>
    <t>CLEOPATRA RESORT</t>
  </si>
  <si>
    <t>sold</t>
  </si>
  <si>
    <t>A24</t>
  </si>
  <si>
    <t>A25</t>
  </si>
  <si>
    <t>A26</t>
  </si>
  <si>
    <t>A27</t>
  </si>
  <si>
    <t>A28</t>
  </si>
  <si>
    <t>A29</t>
  </si>
  <si>
    <t>A30</t>
  </si>
  <si>
    <t>B31</t>
  </si>
  <si>
    <t>B32</t>
  </si>
  <si>
    <t>B33</t>
  </si>
  <si>
    <t>E33</t>
  </si>
  <si>
    <t>E34</t>
  </si>
  <si>
    <t>E35</t>
  </si>
  <si>
    <t>D33</t>
  </si>
  <si>
    <t>D34</t>
  </si>
  <si>
    <t>D35</t>
  </si>
  <si>
    <t>F33</t>
  </si>
  <si>
    <t>F34</t>
  </si>
  <si>
    <t>F35</t>
  </si>
  <si>
    <t>G33</t>
  </si>
  <si>
    <t>G34</t>
  </si>
  <si>
    <t>G35</t>
  </si>
  <si>
    <t>C31</t>
  </si>
  <si>
    <t>C32</t>
  </si>
  <si>
    <t>C33</t>
  </si>
  <si>
    <t>C34</t>
  </si>
  <si>
    <t>C35</t>
  </si>
  <si>
    <t>B34</t>
  </si>
  <si>
    <t>B35</t>
  </si>
  <si>
    <t>P.V</t>
  </si>
  <si>
    <t>S.V</t>
  </si>
  <si>
    <t>NOTE : The prices will be increased every three month for 5%</t>
  </si>
  <si>
    <t>PRICE - LIST  (ПРАЙС ЛИСТ)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</si>
</sst>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* #,##0_-;_-* #,##0\-;_-* &quot;-&quot;_-;_-@_-"/>
    <numFmt numFmtId="178" formatCode="_-&quot;ج.م.&quot;\ * #,##0.00_-;_-&quot;ج.م.&quot;\ * #,##0.00\-;_-&quot;ج.م.&quot;\ * &quot;-&quot;??_-;_-@_-"/>
    <numFmt numFmtId="179" formatCode="_-* #,##0.00_-;_-* #,##0.00\-;_-* &quot;-&quot;??_-;_-@_-"/>
    <numFmt numFmtId="180" formatCode="#,##0.0"/>
    <numFmt numFmtId="181" formatCode="&quot;$&quot;#,##0.00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Comic Sans MS"/>
      <family val="4"/>
    </font>
    <font>
      <u val="single"/>
      <sz val="10"/>
      <color indexed="36"/>
      <name val="Arial"/>
      <family val="2"/>
    </font>
    <font>
      <b/>
      <sz val="20"/>
      <color indexed="23"/>
      <name val="Comic Sans MS"/>
      <family val="4"/>
    </font>
    <font>
      <sz val="20"/>
      <name val="Arial"/>
      <family val="2"/>
    </font>
    <font>
      <b/>
      <sz val="20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13"/>
      <name val="Times New Roman"/>
      <family val="1"/>
    </font>
    <font>
      <b/>
      <sz val="12"/>
      <color indexed="13"/>
      <name val="Arial"/>
      <family val="2"/>
    </font>
    <font>
      <b/>
      <sz val="12"/>
      <color indexed="15"/>
      <name val="Times New Roman"/>
      <family val="1"/>
    </font>
    <font>
      <b/>
      <sz val="12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readingOrder="2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readingOrder="2"/>
    </xf>
    <xf numFmtId="0" fontId="5" fillId="0" borderId="0" xfId="56" applyFont="1" applyFill="1" applyAlignment="1" applyProtection="1">
      <alignment horizontal="left" vertical="center" readingOrder="2"/>
      <protection/>
    </xf>
    <xf numFmtId="0" fontId="5" fillId="0" borderId="0" xfId="56" applyFont="1" applyFill="1" applyAlignment="1" applyProtection="1">
      <alignment horizontal="center" vertical="center" readingOrder="2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 readingOrder="2"/>
    </xf>
    <xf numFmtId="0" fontId="9" fillId="0" borderId="11" xfId="0" applyFont="1" applyFill="1" applyBorder="1" applyAlignment="1">
      <alignment horizontal="center" vertical="center" wrapText="1" readingOrder="2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 vertical="center" wrapText="1" readingOrder="2"/>
    </xf>
    <xf numFmtId="0" fontId="3" fillId="0" borderId="13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2"/>
    </xf>
    <xf numFmtId="0" fontId="3" fillId="0" borderId="0" xfId="0" applyFont="1" applyFill="1" applyBorder="1" applyAlignment="1">
      <alignment horizontal="center" vertical="center"/>
    </xf>
    <xf numFmtId="3" fontId="3" fillId="24" borderId="14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/>
    </xf>
    <xf numFmtId="0" fontId="10" fillId="17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 wrapText="1" readingOrder="2"/>
    </xf>
    <xf numFmtId="0" fontId="1" fillId="25" borderId="15" xfId="0" applyFont="1" applyFill="1" applyBorder="1" applyAlignment="1">
      <alignment horizontal="center" vertical="center" wrapText="1" readingOrder="2"/>
    </xf>
    <xf numFmtId="3" fontId="3" fillId="10" borderId="16" xfId="0" applyNumberFormat="1" applyFont="1" applyFill="1" applyBorder="1" applyAlignment="1">
      <alignment horizontal="center" vertical="center" wrapText="1" readingOrder="1"/>
    </xf>
    <xf numFmtId="3" fontId="3" fillId="10" borderId="11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56" applyFont="1" applyFill="1" applyAlignment="1" applyProtection="1">
      <alignment horizontal="center" vertical="center" readingOrder="2"/>
      <protection/>
    </xf>
    <xf numFmtId="0" fontId="8" fillId="25" borderId="17" xfId="0" applyNumberFormat="1" applyFont="1" applyFill="1" applyBorder="1" applyAlignment="1">
      <alignment horizontal="center" vertical="center" wrapText="1" readingOrder="2"/>
    </xf>
    <xf numFmtId="0" fontId="9" fillId="25" borderId="17" xfId="0" applyFont="1" applyFill="1" applyBorder="1" applyAlignment="1">
      <alignment horizontal="center" vertical="center" wrapText="1" readingOrder="2"/>
    </xf>
    <xf numFmtId="0" fontId="1" fillId="25" borderId="18" xfId="0" applyFont="1" applyFill="1" applyBorder="1" applyAlignment="1">
      <alignment horizontal="center" vertical="center" wrapText="1" readingOrder="2"/>
    </xf>
    <xf numFmtId="0" fontId="3" fillId="25" borderId="19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3" fontId="3" fillId="25" borderId="20" xfId="0" applyNumberFormat="1" applyFont="1" applyFill="1" applyBorder="1" applyAlignment="1">
      <alignment horizontal="center" vertical="center" wrapText="1" readingOrder="1"/>
    </xf>
    <xf numFmtId="3" fontId="3" fillId="25" borderId="16" xfId="0" applyNumberFormat="1" applyFont="1" applyFill="1" applyBorder="1" applyAlignment="1">
      <alignment horizontal="center" vertical="center" wrapText="1" readingOrder="1"/>
    </xf>
    <xf numFmtId="0" fontId="1" fillId="25" borderId="21" xfId="0" applyFont="1" applyFill="1" applyBorder="1" applyAlignment="1">
      <alignment horizontal="center" vertical="center" wrapText="1" readingOrder="2"/>
    </xf>
    <xf numFmtId="0" fontId="3" fillId="25" borderId="13" xfId="0" applyFont="1" applyFill="1" applyBorder="1" applyAlignment="1">
      <alignment horizontal="center" vertical="center"/>
    </xf>
    <xf numFmtId="0" fontId="8" fillId="25" borderId="18" xfId="0" applyNumberFormat="1" applyFont="1" applyFill="1" applyBorder="1" applyAlignment="1">
      <alignment horizontal="center" vertical="center" wrapText="1" readingOrder="2"/>
    </xf>
    <xf numFmtId="0" fontId="9" fillId="25" borderId="22" xfId="0" applyFont="1" applyFill="1" applyBorder="1" applyAlignment="1">
      <alignment horizontal="center" vertical="center" wrapText="1" readingOrder="2"/>
    </xf>
    <xf numFmtId="3" fontId="3" fillId="25" borderId="13" xfId="0" applyNumberFormat="1" applyFont="1" applyFill="1" applyBorder="1" applyAlignment="1">
      <alignment horizontal="center" vertical="center" wrapText="1" readingOrder="1"/>
    </xf>
    <xf numFmtId="0" fontId="16" fillId="25" borderId="12" xfId="0" applyFont="1" applyFill="1" applyBorder="1" applyAlignment="1">
      <alignment horizontal="center" vertical="center" wrapText="1" readingOrder="2"/>
    </xf>
    <xf numFmtId="0" fontId="17" fillId="25" borderId="13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 wrapText="1" readingOrder="2"/>
    </xf>
    <xf numFmtId="3" fontId="3" fillId="24" borderId="24" xfId="0" applyNumberFormat="1" applyFont="1" applyFill="1" applyBorder="1" applyAlignment="1">
      <alignment horizontal="center" vertical="center" wrapText="1" readingOrder="1"/>
    </xf>
    <xf numFmtId="3" fontId="3" fillId="25" borderId="19" xfId="0" applyNumberFormat="1" applyFont="1" applyFill="1" applyBorder="1" applyAlignment="1">
      <alignment horizontal="center" vertical="center" wrapText="1" readingOrder="1"/>
    </xf>
    <xf numFmtId="0" fontId="18" fillId="26" borderId="12" xfId="0" applyFont="1" applyFill="1" applyBorder="1" applyAlignment="1">
      <alignment horizontal="center" vertical="center" wrapText="1" readingOrder="2"/>
    </xf>
    <xf numFmtId="0" fontId="19" fillId="26" borderId="13" xfId="0" applyFont="1" applyFill="1" applyBorder="1" applyAlignment="1">
      <alignment horizontal="center" vertical="center"/>
    </xf>
    <xf numFmtId="3" fontId="19" fillId="26" borderId="20" xfId="0" applyNumberFormat="1" applyFont="1" applyFill="1" applyBorder="1" applyAlignment="1">
      <alignment horizontal="center" vertical="center" wrapText="1" readingOrder="1"/>
    </xf>
    <xf numFmtId="3" fontId="19" fillId="26" borderId="16" xfId="0" applyNumberFormat="1" applyFont="1" applyFill="1" applyBorder="1" applyAlignment="1">
      <alignment horizontal="center" vertical="center" wrapText="1" readingOrder="1"/>
    </xf>
    <xf numFmtId="0" fontId="3" fillId="25" borderId="19" xfId="0" applyFont="1" applyFill="1" applyBorder="1" applyAlignment="1">
      <alignment horizontal="center" vertical="center"/>
    </xf>
    <xf numFmtId="3" fontId="3" fillId="25" borderId="20" xfId="0" applyNumberFormat="1" applyFont="1" applyFill="1" applyBorder="1" applyAlignment="1">
      <alignment horizontal="center" vertical="center" wrapText="1" readingOrder="1"/>
    </xf>
    <xf numFmtId="3" fontId="3" fillId="25" borderId="16" xfId="0" applyNumberFormat="1" applyFont="1" applyFill="1" applyBorder="1" applyAlignment="1">
      <alignment horizontal="center" vertical="center" wrapText="1" readingOrder="1"/>
    </xf>
    <xf numFmtId="0" fontId="18" fillId="17" borderId="12" xfId="0" applyFont="1" applyFill="1" applyBorder="1" applyAlignment="1">
      <alignment horizontal="center" vertical="center" wrapText="1" readingOrder="2"/>
    </xf>
    <xf numFmtId="0" fontId="19" fillId="17" borderId="13" xfId="0" applyFont="1" applyFill="1" applyBorder="1" applyAlignment="1">
      <alignment horizontal="center" vertical="center"/>
    </xf>
    <xf numFmtId="3" fontId="19" fillId="17" borderId="20" xfId="0" applyNumberFormat="1" applyFont="1" applyFill="1" applyBorder="1" applyAlignment="1">
      <alignment horizontal="center" vertical="center" wrapText="1" readingOrder="1"/>
    </xf>
    <xf numFmtId="3" fontId="19" fillId="17" borderId="16" xfId="0" applyNumberFormat="1" applyFont="1" applyFill="1" applyBorder="1" applyAlignment="1">
      <alignment horizontal="center" vertical="center" wrapText="1" readingOrder="1"/>
    </xf>
    <xf numFmtId="0" fontId="18" fillId="17" borderId="15" xfId="0" applyFont="1" applyFill="1" applyBorder="1" applyAlignment="1">
      <alignment horizontal="center" vertical="center" wrapText="1" readingOrder="2"/>
    </xf>
    <xf numFmtId="3" fontId="19" fillId="17" borderId="13" xfId="0" applyNumberFormat="1" applyFont="1" applyFill="1" applyBorder="1" applyAlignment="1">
      <alignment horizontal="center" vertical="center" wrapText="1" readingOrder="1"/>
    </xf>
    <xf numFmtId="0" fontId="16" fillId="25" borderId="12" xfId="0" applyFont="1" applyFill="1" applyBorder="1" applyAlignment="1">
      <alignment horizontal="center" vertical="center" wrapText="1" readingOrder="2"/>
    </xf>
    <xf numFmtId="0" fontId="17" fillId="25" borderId="13" xfId="0" applyFont="1" applyFill="1" applyBorder="1" applyAlignment="1">
      <alignment horizontal="center" vertical="center"/>
    </xf>
    <xf numFmtId="3" fontId="17" fillId="25" borderId="20" xfId="0" applyNumberFormat="1" applyFont="1" applyFill="1" applyBorder="1" applyAlignment="1">
      <alignment horizontal="center" vertical="center" wrapText="1" readingOrder="1"/>
    </xf>
    <xf numFmtId="3" fontId="17" fillId="25" borderId="16" xfId="0" applyNumberFormat="1" applyFont="1" applyFill="1" applyBorder="1" applyAlignment="1">
      <alignment horizontal="center" vertical="center" wrapText="1" readingOrder="1"/>
    </xf>
    <xf numFmtId="0" fontId="16" fillId="25" borderId="15" xfId="0" applyFont="1" applyFill="1" applyBorder="1" applyAlignment="1">
      <alignment horizontal="center" vertical="center" wrapText="1" readingOrder="2"/>
    </xf>
    <xf numFmtId="0" fontId="18" fillId="17" borderId="21" xfId="0" applyFont="1" applyFill="1" applyBorder="1" applyAlignment="1">
      <alignment horizontal="center" vertical="center" wrapText="1" readingOrder="2"/>
    </xf>
    <xf numFmtId="3" fontId="19" fillId="26" borderId="13" xfId="0" applyNumberFormat="1" applyFont="1" applyFill="1" applyBorder="1" applyAlignment="1">
      <alignment horizontal="center" vertical="center" wrapText="1" readingOrder="1"/>
    </xf>
    <xf numFmtId="0" fontId="16" fillId="25" borderId="21" xfId="0" applyFont="1" applyFill="1" applyBorder="1" applyAlignment="1">
      <alignment horizontal="center" vertical="center" wrapText="1" readingOrder="2"/>
    </xf>
    <xf numFmtId="0" fontId="16" fillId="25" borderId="12" xfId="0" applyFont="1" applyFill="1" applyBorder="1" applyAlignment="1">
      <alignment horizontal="center" vertical="center" wrapText="1" readingOrder="2"/>
    </xf>
    <xf numFmtId="0" fontId="17" fillId="25" borderId="13" xfId="0" applyFont="1" applyFill="1" applyBorder="1" applyAlignment="1">
      <alignment horizontal="center" vertical="center"/>
    </xf>
    <xf numFmtId="3" fontId="17" fillId="25" borderId="20" xfId="0" applyNumberFormat="1" applyFont="1" applyFill="1" applyBorder="1" applyAlignment="1">
      <alignment horizontal="center" vertical="center" wrapText="1" readingOrder="1"/>
    </xf>
    <xf numFmtId="3" fontId="17" fillId="25" borderId="16" xfId="0" applyNumberFormat="1" applyFont="1" applyFill="1" applyBorder="1" applyAlignment="1">
      <alignment horizontal="center" vertical="center" wrapText="1" readingOrder="1"/>
    </xf>
    <xf numFmtId="0" fontId="16" fillId="25" borderId="15" xfId="0" applyFont="1" applyFill="1" applyBorder="1" applyAlignment="1">
      <alignment horizontal="center" vertical="center" wrapText="1" readingOrder="2"/>
    </xf>
    <xf numFmtId="0" fontId="18" fillId="17" borderId="12" xfId="0" applyFont="1" applyFill="1" applyBorder="1" applyAlignment="1">
      <alignment horizontal="center" vertical="center" wrapText="1" readingOrder="2"/>
    </xf>
    <xf numFmtId="0" fontId="19" fillId="17" borderId="13" xfId="0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center" vertical="center" wrapText="1" readingOrder="2"/>
    </xf>
    <xf numFmtId="0" fontId="18" fillId="26" borderId="12" xfId="0" applyFont="1" applyFill="1" applyBorder="1" applyAlignment="1">
      <alignment horizontal="center" vertical="center" wrapText="1" readingOrder="2"/>
    </xf>
    <xf numFmtId="0" fontId="19" fillId="26" borderId="13" xfId="0" applyFont="1" applyFill="1" applyBorder="1" applyAlignment="1">
      <alignment horizontal="center" vertical="center"/>
    </xf>
    <xf numFmtId="3" fontId="19" fillId="26" borderId="20" xfId="0" applyNumberFormat="1" applyFont="1" applyFill="1" applyBorder="1" applyAlignment="1">
      <alignment horizontal="center" vertical="center" wrapText="1" readingOrder="1"/>
    </xf>
    <xf numFmtId="3" fontId="19" fillId="26" borderId="16" xfId="0" applyNumberFormat="1" applyFont="1" applyFill="1" applyBorder="1" applyAlignment="1">
      <alignment horizontal="center" vertical="center" wrapText="1" readingOrder="1"/>
    </xf>
    <xf numFmtId="0" fontId="18" fillId="26" borderId="21" xfId="0" applyFont="1" applyFill="1" applyBorder="1" applyAlignment="1">
      <alignment horizontal="center" vertical="center" wrapText="1" readingOrder="2"/>
    </xf>
    <xf numFmtId="3" fontId="19" fillId="26" borderId="13" xfId="0" applyNumberFormat="1" applyFont="1" applyFill="1" applyBorder="1" applyAlignment="1">
      <alignment horizontal="center" vertical="center" wrapText="1" readingOrder="1"/>
    </xf>
    <xf numFmtId="0" fontId="16" fillId="25" borderId="12" xfId="0" applyFont="1" applyFill="1" applyBorder="1" applyAlignment="1">
      <alignment horizontal="center" vertical="center" wrapText="1" readingOrder="2"/>
    </xf>
    <xf numFmtId="0" fontId="17" fillId="25" borderId="13" xfId="0" applyFont="1" applyFill="1" applyBorder="1" applyAlignment="1">
      <alignment horizontal="center" vertical="center"/>
    </xf>
    <xf numFmtId="3" fontId="17" fillId="25" borderId="20" xfId="0" applyNumberFormat="1" applyFont="1" applyFill="1" applyBorder="1" applyAlignment="1">
      <alignment horizontal="center" vertical="center" wrapText="1" readingOrder="1"/>
    </xf>
    <xf numFmtId="3" fontId="17" fillId="25" borderId="16" xfId="0" applyNumberFormat="1" applyFont="1" applyFill="1" applyBorder="1" applyAlignment="1">
      <alignment horizontal="center" vertical="center" wrapText="1" readingOrder="1"/>
    </xf>
    <xf numFmtId="0" fontId="16" fillId="25" borderId="21" xfId="0" applyFont="1" applyFill="1" applyBorder="1" applyAlignment="1">
      <alignment horizontal="center" vertical="center" wrapText="1" readingOrder="2"/>
    </xf>
    <xf numFmtId="0" fontId="18" fillId="17" borderId="12" xfId="0" applyFont="1" applyFill="1" applyBorder="1" applyAlignment="1">
      <alignment horizontal="center" vertical="center" wrapText="1" readingOrder="2"/>
    </xf>
    <xf numFmtId="0" fontId="19" fillId="17" borderId="13" xfId="0" applyFont="1" applyFill="1" applyBorder="1" applyAlignment="1">
      <alignment horizontal="center" vertical="center"/>
    </xf>
    <xf numFmtId="3" fontId="19" fillId="17" borderId="20" xfId="0" applyNumberFormat="1" applyFont="1" applyFill="1" applyBorder="1" applyAlignment="1">
      <alignment horizontal="center" vertical="center" wrapText="1" readingOrder="1"/>
    </xf>
    <xf numFmtId="3" fontId="19" fillId="17" borderId="16" xfId="0" applyNumberFormat="1" applyFont="1" applyFill="1" applyBorder="1" applyAlignment="1">
      <alignment horizontal="center" vertical="center" wrapText="1" readingOrder="1"/>
    </xf>
    <xf numFmtId="0" fontId="18" fillId="17" borderId="15" xfId="0" applyFont="1" applyFill="1" applyBorder="1" applyAlignment="1">
      <alignment horizontal="center" vertical="center" wrapText="1" readingOrder="2"/>
    </xf>
    <xf numFmtId="0" fontId="18" fillId="17" borderId="15" xfId="0" applyFont="1" applyFill="1" applyBorder="1" applyAlignment="1">
      <alignment horizontal="center" vertical="center" wrapText="1" readingOrder="2"/>
    </xf>
    <xf numFmtId="3" fontId="17" fillId="25" borderId="20" xfId="0" applyNumberFormat="1" applyFont="1" applyFill="1" applyBorder="1" applyAlignment="1">
      <alignment horizontal="center" vertical="center" wrapText="1" readingOrder="1"/>
    </xf>
    <xf numFmtId="3" fontId="17" fillId="25" borderId="16" xfId="0" applyNumberFormat="1" applyFont="1" applyFill="1" applyBorder="1" applyAlignment="1">
      <alignment horizontal="center" vertical="center" wrapText="1" readingOrder="1"/>
    </xf>
    <xf numFmtId="0" fontId="18" fillId="26" borderId="21" xfId="0" applyFont="1" applyFill="1" applyBorder="1" applyAlignment="1">
      <alignment horizontal="center" vertical="center" wrapText="1" readingOrder="2"/>
    </xf>
    <xf numFmtId="0" fontId="18" fillId="26" borderId="15" xfId="0" applyFont="1" applyFill="1" applyBorder="1" applyAlignment="1">
      <alignment horizontal="center" vertical="center" wrapText="1" readingOrder="2"/>
    </xf>
    <xf numFmtId="3" fontId="3" fillId="25" borderId="13" xfId="0" applyNumberFormat="1" applyFont="1" applyFill="1" applyBorder="1" applyAlignment="1">
      <alignment horizontal="center" vertical="center" wrapText="1" readingOrder="1"/>
    </xf>
    <xf numFmtId="0" fontId="18" fillId="17" borderId="21" xfId="0" applyFont="1" applyFill="1" applyBorder="1" applyAlignment="1">
      <alignment horizontal="center" vertical="center" wrapText="1" readingOrder="2"/>
    </xf>
    <xf numFmtId="0" fontId="18" fillId="17" borderId="25" xfId="0" applyFont="1" applyFill="1" applyBorder="1" applyAlignment="1">
      <alignment horizontal="center" vertical="center" wrapText="1" readingOrder="2"/>
    </xf>
    <xf numFmtId="0" fontId="18" fillId="0" borderId="0" xfId="0" applyFont="1" applyFill="1" applyBorder="1" applyAlignment="1">
      <alignment horizontal="center" vertical="center" wrapText="1" readingOrder="2"/>
    </xf>
    <xf numFmtId="0" fontId="18" fillId="0" borderId="0" xfId="0" applyFont="1" applyFill="1" applyBorder="1" applyAlignment="1">
      <alignment horizontal="center" vertical="center" wrapText="1" readingOrder="2"/>
    </xf>
    <xf numFmtId="0" fontId="16" fillId="0" borderId="0" xfId="0" applyFont="1" applyFill="1" applyBorder="1" applyAlignment="1">
      <alignment horizontal="center" vertical="center" wrapText="1" readingOrder="2"/>
    </xf>
    <xf numFmtId="0" fontId="16" fillId="0" borderId="0" xfId="0" applyFont="1" applyFill="1" applyBorder="1" applyAlignment="1">
      <alignment horizontal="center" vertical="center" wrapText="1" readingOrder="2"/>
    </xf>
    <xf numFmtId="3" fontId="3" fillId="25" borderId="19" xfId="0" applyNumberFormat="1" applyFont="1" applyFill="1" applyBorder="1" applyAlignment="1">
      <alignment horizontal="center" vertical="center" wrapText="1" readingOrder="1"/>
    </xf>
    <xf numFmtId="3" fontId="3" fillId="25" borderId="26" xfId="0" applyNumberFormat="1" applyFont="1" applyFill="1" applyBorder="1" applyAlignment="1">
      <alignment horizontal="center" vertical="center" wrapText="1" readingOrder="1"/>
    </xf>
    <xf numFmtId="0" fontId="1" fillId="25" borderId="22" xfId="0" applyFont="1" applyFill="1" applyBorder="1" applyAlignment="1">
      <alignment horizontal="center" vertical="center" wrapText="1" readingOrder="2"/>
    </xf>
    <xf numFmtId="0" fontId="3" fillId="25" borderId="11" xfId="0" applyFont="1" applyFill="1" applyBorder="1" applyAlignment="1">
      <alignment horizontal="center" vertical="center"/>
    </xf>
    <xf numFmtId="0" fontId="1" fillId="25" borderId="27" xfId="0" applyFont="1" applyFill="1" applyBorder="1" applyAlignment="1">
      <alignment horizontal="center" vertical="center" wrapText="1" readingOrder="2"/>
    </xf>
    <xf numFmtId="0" fontId="9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3" fontId="19" fillId="17" borderId="13" xfId="0" applyNumberFormat="1" applyFont="1" applyFill="1" applyBorder="1" applyAlignment="1">
      <alignment horizontal="center" vertical="center" wrapText="1" readingOrder="1"/>
    </xf>
    <xf numFmtId="0" fontId="18" fillId="17" borderId="18" xfId="0" applyFont="1" applyFill="1" applyBorder="1" applyAlignment="1">
      <alignment horizontal="center" vertical="center" wrapText="1" readingOrder="2"/>
    </xf>
    <xf numFmtId="0" fontId="19" fillId="17" borderId="19" xfId="0" applyFont="1" applyFill="1" applyBorder="1" applyAlignment="1">
      <alignment horizontal="center" vertical="center"/>
    </xf>
    <xf numFmtId="0" fontId="20" fillId="17" borderId="18" xfId="0" applyFont="1" applyFill="1" applyBorder="1" applyAlignment="1">
      <alignment horizontal="center" vertical="center" wrapText="1" readingOrder="2"/>
    </xf>
    <xf numFmtId="0" fontId="21" fillId="17" borderId="19" xfId="0" applyFont="1" applyFill="1" applyBorder="1" applyAlignment="1">
      <alignment horizontal="center" vertical="center"/>
    </xf>
    <xf numFmtId="0" fontId="20" fillId="17" borderId="19" xfId="0" applyFont="1" applyFill="1" applyBorder="1" applyAlignment="1">
      <alignment horizontal="center" vertical="center"/>
    </xf>
    <xf numFmtId="3" fontId="21" fillId="17" borderId="19" xfId="0" applyNumberFormat="1" applyFont="1" applyFill="1" applyBorder="1" applyAlignment="1">
      <alignment horizontal="center" vertical="center" wrapText="1" readingOrder="1"/>
    </xf>
    <xf numFmtId="3" fontId="21" fillId="17" borderId="26" xfId="0" applyNumberFormat="1" applyFont="1" applyFill="1" applyBorder="1" applyAlignment="1">
      <alignment horizontal="center" vertical="center" wrapText="1" readingOrder="1"/>
    </xf>
    <xf numFmtId="0" fontId="20" fillId="17" borderId="12" xfId="0" applyFont="1" applyFill="1" applyBorder="1" applyAlignment="1">
      <alignment horizontal="center" vertical="center" wrapText="1" readingOrder="2"/>
    </xf>
    <xf numFmtId="0" fontId="21" fillId="17" borderId="13" xfId="0" applyFont="1" applyFill="1" applyBorder="1" applyAlignment="1">
      <alignment horizontal="center" vertical="center"/>
    </xf>
    <xf numFmtId="3" fontId="21" fillId="17" borderId="20" xfId="0" applyNumberFormat="1" applyFont="1" applyFill="1" applyBorder="1" applyAlignment="1">
      <alignment horizontal="center" vertical="center" wrapText="1" readingOrder="1"/>
    </xf>
    <xf numFmtId="3" fontId="21" fillId="17" borderId="16" xfId="0" applyNumberFormat="1" applyFont="1" applyFill="1" applyBorder="1" applyAlignment="1">
      <alignment horizontal="center" vertical="center" wrapText="1" readingOrder="1"/>
    </xf>
    <xf numFmtId="0" fontId="18" fillId="17" borderId="13" xfId="0" applyFont="1" applyFill="1" applyBorder="1" applyAlignment="1">
      <alignment horizontal="center" vertical="center" wrapText="1" readingOrder="2"/>
    </xf>
    <xf numFmtId="0" fontId="16" fillId="25" borderId="12" xfId="0" applyFont="1" applyFill="1" applyBorder="1" applyAlignment="1">
      <alignment horizontal="center" vertical="center" wrapText="1" readingOrder="2"/>
    </xf>
    <xf numFmtId="0" fontId="17" fillId="25" borderId="13" xfId="0" applyFont="1" applyFill="1" applyBorder="1" applyAlignment="1">
      <alignment horizontal="center" vertical="center"/>
    </xf>
    <xf numFmtId="3" fontId="17" fillId="25" borderId="20" xfId="0" applyNumberFormat="1" applyFont="1" applyFill="1" applyBorder="1" applyAlignment="1">
      <alignment horizontal="center" vertical="center" wrapText="1" readingOrder="1"/>
    </xf>
    <xf numFmtId="3" fontId="17" fillId="25" borderId="16" xfId="0" applyNumberFormat="1" applyFont="1" applyFill="1" applyBorder="1" applyAlignment="1">
      <alignment horizontal="center" vertical="center" wrapText="1" readingOrder="1"/>
    </xf>
    <xf numFmtId="0" fontId="16" fillId="25" borderId="21" xfId="0" applyFont="1" applyFill="1" applyBorder="1" applyAlignment="1">
      <alignment horizontal="center" vertical="center" wrapText="1" readingOrder="2"/>
    </xf>
    <xf numFmtId="0" fontId="18" fillId="26" borderId="18" xfId="0" applyFont="1" applyFill="1" applyBorder="1" applyAlignment="1">
      <alignment horizontal="center" vertical="center" wrapText="1" readingOrder="2"/>
    </xf>
    <xf numFmtId="0" fontId="19" fillId="26" borderId="19" xfId="0" applyFont="1" applyFill="1" applyBorder="1" applyAlignment="1">
      <alignment horizontal="center" vertical="center"/>
    </xf>
    <xf numFmtId="0" fontId="18" fillId="26" borderId="19" xfId="0" applyFont="1" applyFill="1" applyBorder="1" applyAlignment="1">
      <alignment horizontal="center" vertical="center"/>
    </xf>
    <xf numFmtId="3" fontId="19" fillId="26" borderId="20" xfId="0" applyNumberFormat="1" applyFont="1" applyFill="1" applyBorder="1" applyAlignment="1">
      <alignment horizontal="center" vertical="center" wrapText="1" readingOrder="1"/>
    </xf>
    <xf numFmtId="3" fontId="19" fillId="26" borderId="16" xfId="0" applyNumberFormat="1" applyFont="1" applyFill="1" applyBorder="1" applyAlignment="1">
      <alignment horizontal="center" vertical="center" wrapText="1" readingOrder="1"/>
    </xf>
    <xf numFmtId="0" fontId="18" fillId="26" borderId="13" xfId="0" applyFont="1" applyFill="1" applyBorder="1" applyAlignment="1">
      <alignment horizontal="center" vertical="center" wrapText="1" readingOrder="2"/>
    </xf>
    <xf numFmtId="0" fontId="18" fillId="26" borderId="12" xfId="0" applyFont="1" applyFill="1" applyBorder="1" applyAlignment="1">
      <alignment horizontal="center" vertical="center" wrapText="1" readingOrder="2"/>
    </xf>
    <xf numFmtId="0" fontId="19" fillId="26" borderId="13" xfId="0" applyFont="1" applyFill="1" applyBorder="1" applyAlignment="1">
      <alignment horizontal="center" vertical="center"/>
    </xf>
    <xf numFmtId="0" fontId="18" fillId="26" borderId="15" xfId="0" applyFont="1" applyFill="1" applyBorder="1" applyAlignment="1">
      <alignment horizontal="center" vertical="center" wrapText="1" readingOrder="2"/>
    </xf>
    <xf numFmtId="3" fontId="19" fillId="26" borderId="13" xfId="0" applyNumberFormat="1" applyFont="1" applyFill="1" applyBorder="1" applyAlignment="1">
      <alignment horizontal="center" vertical="center" wrapText="1" readingOrder="1"/>
    </xf>
    <xf numFmtId="0" fontId="16" fillId="25" borderId="15" xfId="0" applyFont="1" applyFill="1" applyBorder="1" applyAlignment="1">
      <alignment horizontal="center" vertical="center" wrapText="1" readingOrder="2"/>
    </xf>
    <xf numFmtId="0" fontId="18" fillId="17" borderId="12" xfId="0" applyFont="1" applyFill="1" applyBorder="1" applyAlignment="1">
      <alignment horizontal="center" vertical="center" wrapText="1" readingOrder="2"/>
    </xf>
    <xf numFmtId="0" fontId="19" fillId="17" borderId="13" xfId="0" applyFont="1" applyFill="1" applyBorder="1" applyAlignment="1">
      <alignment horizontal="center" vertical="center"/>
    </xf>
    <xf numFmtId="3" fontId="19" fillId="17" borderId="20" xfId="0" applyNumberFormat="1" applyFont="1" applyFill="1" applyBorder="1" applyAlignment="1">
      <alignment horizontal="center" vertical="center" wrapText="1" readingOrder="1"/>
    </xf>
    <xf numFmtId="3" fontId="19" fillId="17" borderId="16" xfId="0" applyNumberFormat="1" applyFont="1" applyFill="1" applyBorder="1" applyAlignment="1">
      <alignment horizontal="center" vertical="center" wrapText="1" readingOrder="1"/>
    </xf>
    <xf numFmtId="0" fontId="18" fillId="17" borderId="21" xfId="0" applyFont="1" applyFill="1" applyBorder="1" applyAlignment="1">
      <alignment horizontal="center" vertical="center" wrapText="1" readingOrder="2"/>
    </xf>
    <xf numFmtId="0" fontId="18" fillId="17" borderId="12" xfId="0" applyFont="1" applyFill="1" applyBorder="1" applyAlignment="1">
      <alignment horizontal="center" vertical="center" wrapText="1" readingOrder="2"/>
    </xf>
    <xf numFmtId="0" fontId="19" fillId="17" borderId="13" xfId="0" applyFont="1" applyFill="1" applyBorder="1" applyAlignment="1">
      <alignment horizontal="center" vertical="center"/>
    </xf>
    <xf numFmtId="3" fontId="19" fillId="17" borderId="20" xfId="0" applyNumberFormat="1" applyFont="1" applyFill="1" applyBorder="1" applyAlignment="1">
      <alignment horizontal="center" vertical="center" wrapText="1" readingOrder="1"/>
    </xf>
    <xf numFmtId="3" fontId="19" fillId="17" borderId="16" xfId="0" applyNumberFormat="1" applyFont="1" applyFill="1" applyBorder="1" applyAlignment="1">
      <alignment horizontal="center" vertical="center" wrapText="1" readingOrder="1"/>
    </xf>
    <xf numFmtId="0" fontId="18" fillId="17" borderId="15" xfId="0" applyFont="1" applyFill="1" applyBorder="1" applyAlignment="1">
      <alignment horizontal="center" vertical="center" wrapText="1" readingOrder="2"/>
    </xf>
    <xf numFmtId="0" fontId="18" fillId="17" borderId="12" xfId="0" applyFont="1" applyFill="1" applyBorder="1" applyAlignment="1">
      <alignment horizontal="center" vertical="center" wrapText="1" readingOrder="2"/>
    </xf>
    <xf numFmtId="0" fontId="19" fillId="17" borderId="13" xfId="0" applyFont="1" applyFill="1" applyBorder="1" applyAlignment="1">
      <alignment horizontal="center" vertical="center"/>
    </xf>
    <xf numFmtId="3" fontId="19" fillId="17" borderId="20" xfId="0" applyNumberFormat="1" applyFont="1" applyFill="1" applyBorder="1" applyAlignment="1">
      <alignment horizontal="center" vertical="center" wrapText="1" readingOrder="1"/>
    </xf>
    <xf numFmtId="3" fontId="19" fillId="17" borderId="16" xfId="0" applyNumberFormat="1" applyFont="1" applyFill="1" applyBorder="1" applyAlignment="1">
      <alignment horizontal="center" vertical="center" wrapText="1" readingOrder="1"/>
    </xf>
    <xf numFmtId="0" fontId="18" fillId="17" borderId="21" xfId="0" applyFont="1" applyFill="1" applyBorder="1" applyAlignment="1">
      <alignment horizontal="center" vertical="center" wrapText="1" readingOrder="2"/>
    </xf>
    <xf numFmtId="3" fontId="19" fillId="17" borderId="13" xfId="0" applyNumberFormat="1" applyFont="1" applyFill="1" applyBorder="1" applyAlignment="1">
      <alignment horizontal="center" vertical="center" wrapText="1" readingOrder="1"/>
    </xf>
    <xf numFmtId="0" fontId="16" fillId="25" borderId="12" xfId="0" applyFont="1" applyFill="1" applyBorder="1" applyAlignment="1">
      <alignment horizontal="center" vertical="center" wrapText="1" readingOrder="2"/>
    </xf>
    <xf numFmtId="0" fontId="17" fillId="25" borderId="13" xfId="0" applyFont="1" applyFill="1" applyBorder="1" applyAlignment="1">
      <alignment horizontal="center" vertical="center"/>
    </xf>
    <xf numFmtId="3" fontId="17" fillId="25" borderId="20" xfId="0" applyNumberFormat="1" applyFont="1" applyFill="1" applyBorder="1" applyAlignment="1">
      <alignment horizontal="center" vertical="center" wrapText="1" readingOrder="1"/>
    </xf>
    <xf numFmtId="3" fontId="17" fillId="25" borderId="16" xfId="0" applyNumberFormat="1" applyFont="1" applyFill="1" applyBorder="1" applyAlignment="1">
      <alignment horizontal="center" vertical="center" wrapText="1" readingOrder="1"/>
    </xf>
    <xf numFmtId="0" fontId="16" fillId="25" borderId="15" xfId="0" applyFont="1" applyFill="1" applyBorder="1" applyAlignment="1">
      <alignment horizontal="center" vertical="center" wrapText="1" readingOrder="2"/>
    </xf>
    <xf numFmtId="0" fontId="18" fillId="26" borderId="12" xfId="0" applyFont="1" applyFill="1" applyBorder="1" applyAlignment="1">
      <alignment horizontal="center" vertical="center" wrapText="1" readingOrder="2"/>
    </xf>
    <xf numFmtId="0" fontId="19" fillId="26" borderId="13" xfId="0" applyFont="1" applyFill="1" applyBorder="1" applyAlignment="1">
      <alignment horizontal="center" vertical="center"/>
    </xf>
    <xf numFmtId="3" fontId="19" fillId="26" borderId="20" xfId="0" applyNumberFormat="1" applyFont="1" applyFill="1" applyBorder="1" applyAlignment="1">
      <alignment horizontal="center" vertical="center" wrapText="1" readingOrder="1"/>
    </xf>
    <xf numFmtId="3" fontId="19" fillId="26" borderId="16" xfId="0" applyNumberFormat="1" applyFont="1" applyFill="1" applyBorder="1" applyAlignment="1">
      <alignment horizontal="center" vertical="center" wrapText="1" readingOrder="1"/>
    </xf>
    <xf numFmtId="0" fontId="18" fillId="26" borderId="15" xfId="0" applyFont="1" applyFill="1" applyBorder="1" applyAlignment="1">
      <alignment horizontal="center" vertical="center" wrapText="1" readingOrder="2"/>
    </xf>
    <xf numFmtId="0" fontId="18" fillId="26" borderId="12" xfId="0" applyFont="1" applyFill="1" applyBorder="1" applyAlignment="1">
      <alignment horizontal="center" vertical="center" wrapText="1" readingOrder="2"/>
    </xf>
    <xf numFmtId="0" fontId="19" fillId="26" borderId="13" xfId="0" applyFont="1" applyFill="1" applyBorder="1" applyAlignment="1">
      <alignment horizontal="center" vertical="center"/>
    </xf>
    <xf numFmtId="3" fontId="19" fillId="26" borderId="20" xfId="0" applyNumberFormat="1" applyFont="1" applyFill="1" applyBorder="1" applyAlignment="1">
      <alignment horizontal="center" vertical="center" wrapText="1" readingOrder="1"/>
    </xf>
    <xf numFmtId="3" fontId="19" fillId="26" borderId="16" xfId="0" applyNumberFormat="1" applyFont="1" applyFill="1" applyBorder="1" applyAlignment="1">
      <alignment horizontal="center" vertical="center" wrapText="1" readingOrder="1"/>
    </xf>
    <xf numFmtId="0" fontId="18" fillId="26" borderId="15" xfId="0" applyFont="1" applyFill="1" applyBorder="1" applyAlignment="1">
      <alignment horizontal="center" vertical="center" wrapText="1" readingOrder="2"/>
    </xf>
    <xf numFmtId="3" fontId="19" fillId="26" borderId="13" xfId="0" applyNumberFormat="1" applyFont="1" applyFill="1" applyBorder="1" applyAlignment="1">
      <alignment horizontal="center" vertical="center" wrapText="1" readingOrder="1"/>
    </xf>
    <xf numFmtId="3" fontId="17" fillId="25" borderId="13" xfId="0" applyNumberFormat="1" applyFont="1" applyFill="1" applyBorder="1" applyAlignment="1">
      <alignment horizontal="center" vertical="center" wrapText="1" readingOrder="1"/>
    </xf>
    <xf numFmtId="0" fontId="18" fillId="17" borderId="12" xfId="0" applyFont="1" applyFill="1" applyBorder="1" applyAlignment="1">
      <alignment horizontal="center" vertical="center" wrapText="1" readingOrder="2"/>
    </xf>
    <xf numFmtId="0" fontId="19" fillId="17" borderId="13" xfId="0" applyFont="1" applyFill="1" applyBorder="1" applyAlignment="1">
      <alignment horizontal="center" vertical="center"/>
    </xf>
    <xf numFmtId="3" fontId="19" fillId="17" borderId="13" xfId="0" applyNumberFormat="1" applyFont="1" applyFill="1" applyBorder="1" applyAlignment="1">
      <alignment horizontal="center" vertical="center" wrapText="1" readingOrder="1"/>
    </xf>
    <xf numFmtId="0" fontId="18" fillId="17" borderId="15" xfId="0" applyFont="1" applyFill="1" applyBorder="1" applyAlignment="1">
      <alignment horizontal="center" vertical="center" wrapText="1" readingOrder="2"/>
    </xf>
    <xf numFmtId="0" fontId="18" fillId="17" borderId="15" xfId="0" applyFont="1" applyFill="1" applyBorder="1" applyAlignment="1">
      <alignment horizontal="center" vertical="center" wrapText="1" readingOrder="2"/>
    </xf>
    <xf numFmtId="0" fontId="12" fillId="3" borderId="28" xfId="56" applyFont="1" applyFill="1" applyBorder="1" applyAlignment="1" applyProtection="1">
      <alignment horizontal="center" vertical="center" readingOrder="2"/>
      <protection/>
    </xf>
    <xf numFmtId="0" fontId="12" fillId="3" borderId="29" xfId="56" applyFont="1" applyFill="1" applyBorder="1" applyAlignment="1" applyProtection="1">
      <alignment horizontal="center" vertical="center" readingOrder="2"/>
      <protection/>
    </xf>
    <xf numFmtId="0" fontId="12" fillId="3" borderId="30" xfId="56" applyFont="1" applyFill="1" applyBorder="1" applyAlignment="1" applyProtection="1">
      <alignment horizontal="center" vertical="center" readingOrder="2"/>
      <protection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" fillId="25" borderId="34" xfId="0" applyFont="1" applyFill="1" applyBorder="1" applyAlignment="1">
      <alignment horizontal="center" vertical="center" wrapText="1" readingOrder="2"/>
    </xf>
    <xf numFmtId="0" fontId="1" fillId="25" borderId="35" xfId="0" applyFont="1" applyFill="1" applyBorder="1" applyAlignment="1">
      <alignment horizontal="center" vertical="center" wrapText="1" readingOrder="2"/>
    </xf>
    <xf numFmtId="0" fontId="4" fillId="25" borderId="36" xfId="0" applyFont="1" applyFill="1" applyBorder="1" applyAlignment="1">
      <alignment horizontal="center" vertical="center" wrapText="1" readingOrder="2"/>
    </xf>
    <xf numFmtId="0" fontId="1" fillId="25" borderId="37" xfId="0" applyFont="1" applyFill="1" applyBorder="1" applyAlignment="1">
      <alignment horizontal="center" vertical="center" wrapText="1" readingOrder="2"/>
    </xf>
    <xf numFmtId="0" fontId="7" fillId="25" borderId="10" xfId="0" applyFont="1" applyFill="1" applyBorder="1" applyAlignment="1">
      <alignment horizontal="center" vertical="center" wrapText="1" readingOrder="2"/>
    </xf>
    <xf numFmtId="0" fontId="7" fillId="25" borderId="38" xfId="0" applyFont="1" applyFill="1" applyBorder="1" applyAlignment="1">
      <alignment horizontal="center" vertical="center" wrapText="1" readingOrder="2"/>
    </xf>
    <xf numFmtId="0" fontId="1" fillId="25" borderId="39" xfId="0" applyFont="1" applyFill="1" applyBorder="1" applyAlignment="1">
      <alignment horizontal="center" vertical="center" wrapText="1" readingOrder="2"/>
    </xf>
    <xf numFmtId="0" fontId="1" fillId="25" borderId="40" xfId="0" applyFont="1" applyFill="1" applyBorder="1" applyAlignment="1">
      <alignment horizontal="center" vertical="center" wrapText="1" readingOrder="2"/>
    </xf>
    <xf numFmtId="0" fontId="1" fillId="25" borderId="41" xfId="0" applyFont="1" applyFill="1" applyBorder="1" applyAlignment="1">
      <alignment horizontal="center" vertical="center" wrapText="1" readingOrder="2"/>
    </xf>
    <xf numFmtId="0" fontId="1" fillId="25" borderId="42" xfId="0" applyFont="1" applyFill="1" applyBorder="1" applyAlignment="1">
      <alignment horizontal="center" vertical="center" wrapText="1" readingOrder="2"/>
    </xf>
    <xf numFmtId="0" fontId="7" fillId="25" borderId="43" xfId="0" applyFont="1" applyFill="1" applyBorder="1" applyAlignment="1">
      <alignment horizontal="center" vertical="center" wrapText="1" readingOrder="2"/>
    </xf>
    <xf numFmtId="0" fontId="1" fillId="25" borderId="44" xfId="0" applyFont="1" applyFill="1" applyBorder="1" applyAlignment="1">
      <alignment horizontal="center" vertical="center" wrapText="1" readingOrder="2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 readingOrder="2"/>
    </xf>
    <xf numFmtId="0" fontId="1" fillId="0" borderId="22" xfId="0" applyFont="1" applyFill="1" applyBorder="1" applyAlignment="1">
      <alignment horizontal="center" vertical="center" wrapText="1" readingOrder="2"/>
    </xf>
    <xf numFmtId="0" fontId="4" fillId="0" borderId="19" xfId="0" applyFont="1" applyFill="1" applyBorder="1" applyAlignment="1">
      <alignment horizontal="center" vertical="center" wrapText="1" readingOrder="2"/>
    </xf>
    <xf numFmtId="0" fontId="1" fillId="0" borderId="11" xfId="0" applyFont="1" applyFill="1" applyBorder="1" applyAlignment="1">
      <alignment horizontal="center" vertical="center" wrapText="1" readingOrder="2"/>
    </xf>
    <xf numFmtId="0" fontId="7" fillId="0" borderId="19" xfId="0" applyFont="1" applyFill="1" applyBorder="1" applyAlignment="1">
      <alignment horizontal="center" vertical="center" wrapText="1" readingOrder="2"/>
    </xf>
    <xf numFmtId="0" fontId="7" fillId="0" borderId="11" xfId="0" applyFont="1" applyFill="1" applyBorder="1" applyAlignment="1">
      <alignment horizontal="center" vertical="center" wrapText="1" readingOrder="2"/>
    </xf>
    <xf numFmtId="0" fontId="1" fillId="0" borderId="21" xfId="0" applyFont="1" applyFill="1" applyBorder="1" applyAlignment="1">
      <alignment horizontal="center" vertical="center" wrapText="1" readingOrder="2"/>
    </xf>
    <xf numFmtId="0" fontId="1" fillId="0" borderId="27" xfId="0" applyFont="1" applyFill="1" applyBorder="1" applyAlignment="1">
      <alignment horizontal="center" vertical="center" wrapText="1" readingOrder="2"/>
    </xf>
    <xf numFmtId="0" fontId="39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0</xdr:row>
      <xdr:rowOff>0</xdr:rowOff>
    </xdr:from>
    <xdr:to>
      <xdr:col>10</xdr:col>
      <xdr:colOff>495300</xdr:colOff>
      <xdr:row>0</xdr:row>
      <xdr:rowOff>0</xdr:rowOff>
    </xdr:to>
    <xdr:pic>
      <xdr:nvPicPr>
        <xdr:cNvPr id="1" name="Picture 1" descr="لوجو الاهرام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0</xdr:row>
      <xdr:rowOff>0</xdr:rowOff>
    </xdr:from>
    <xdr:to>
      <xdr:col>10</xdr:col>
      <xdr:colOff>495300</xdr:colOff>
      <xdr:row>0</xdr:row>
      <xdr:rowOff>0</xdr:rowOff>
    </xdr:to>
    <xdr:pic>
      <xdr:nvPicPr>
        <xdr:cNvPr id="2" name="Picture 2" descr="لوجو الاهرام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130</xdr:row>
      <xdr:rowOff>0</xdr:rowOff>
    </xdr:from>
    <xdr:to>
      <xdr:col>5</xdr:col>
      <xdr:colOff>314325</xdr:colOff>
      <xdr:row>130</xdr:row>
      <xdr:rowOff>0</xdr:rowOff>
    </xdr:to>
    <xdr:pic>
      <xdr:nvPicPr>
        <xdr:cNvPr id="3" name="Picture 3" descr="لوجو الاهرام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295656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214</xdr:row>
      <xdr:rowOff>0</xdr:rowOff>
    </xdr:from>
    <xdr:to>
      <xdr:col>5</xdr:col>
      <xdr:colOff>171450</xdr:colOff>
      <xdr:row>214</xdr:row>
      <xdr:rowOff>0</xdr:rowOff>
    </xdr:to>
    <xdr:pic>
      <xdr:nvPicPr>
        <xdr:cNvPr id="4" name="Picture 4" descr="لوجو الاهرام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48758475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85</xdr:row>
      <xdr:rowOff>0</xdr:rowOff>
    </xdr:from>
    <xdr:to>
      <xdr:col>5</xdr:col>
      <xdr:colOff>266700</xdr:colOff>
      <xdr:row>85</xdr:row>
      <xdr:rowOff>0</xdr:rowOff>
    </xdr:to>
    <xdr:pic>
      <xdr:nvPicPr>
        <xdr:cNvPr id="5" name="Picture 9" descr="لوجو الاهرام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764375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40</xdr:row>
      <xdr:rowOff>0</xdr:rowOff>
    </xdr:from>
    <xdr:to>
      <xdr:col>5</xdr:col>
      <xdr:colOff>266700</xdr:colOff>
      <xdr:row>40</xdr:row>
      <xdr:rowOff>0</xdr:rowOff>
    </xdr:to>
    <xdr:pic>
      <xdr:nvPicPr>
        <xdr:cNvPr id="6" name="Picture 10" descr="لوجو الاهرام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65835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0</xdr:rowOff>
    </xdr:from>
    <xdr:to>
      <xdr:col>5</xdr:col>
      <xdr:colOff>333375</xdr:colOff>
      <xdr:row>0</xdr:row>
      <xdr:rowOff>0</xdr:rowOff>
    </xdr:to>
    <xdr:pic>
      <xdr:nvPicPr>
        <xdr:cNvPr id="7" name="Picture 11" descr="لوجو الاهرام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yramidsestate.com/" TargetMode="External" /><Relationship Id="rId2" Type="http://schemas.openxmlformats.org/officeDocument/2006/relationships/hyperlink" Target="http://www.pyramidsestate.com/" TargetMode="External" /><Relationship Id="rId3" Type="http://schemas.openxmlformats.org/officeDocument/2006/relationships/hyperlink" Target="mailto:info@pyramidsestate.com" TargetMode="External" /><Relationship Id="rId4" Type="http://schemas.openxmlformats.org/officeDocument/2006/relationships/hyperlink" Target="mailto:info@pyramidsestate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5"/>
  <sheetViews>
    <sheetView tabSelected="1" zoomScale="85" zoomScaleNormal="85" zoomScalePageLayoutView="0" workbookViewId="0" topLeftCell="A1">
      <selection activeCell="H11" sqref="H11"/>
    </sheetView>
  </sheetViews>
  <sheetFormatPr defaultColWidth="9.140625" defaultRowHeight="18" customHeight="1"/>
  <cols>
    <col min="1" max="1" width="15.140625" style="7" customWidth="1"/>
    <col min="2" max="2" width="12.57421875" style="7" customWidth="1"/>
    <col min="3" max="3" width="17.140625" style="7" customWidth="1"/>
    <col min="4" max="4" width="23.140625" style="7" customWidth="1"/>
    <col min="5" max="5" width="21.00390625" style="7" customWidth="1"/>
    <col min="6" max="6" width="14.57421875" style="7" customWidth="1"/>
    <col min="7" max="8" width="9.28125" style="7" bestFit="1" customWidth="1"/>
    <col min="9" max="16384" width="9.140625" style="7" customWidth="1"/>
  </cols>
  <sheetData>
    <row r="1" ht="12" customHeight="1"/>
    <row r="2" ht="27.75" customHeight="1">
      <c r="C2" s="210" t="s">
        <v>268</v>
      </c>
    </row>
    <row r="3" spans="1:8" s="2" customFormat="1" ht="18" customHeight="1" thickBot="1">
      <c r="A3" s="4"/>
      <c r="B3" s="4"/>
      <c r="C3" s="4"/>
      <c r="D3" s="5"/>
      <c r="E3" s="5"/>
      <c r="F3" s="5"/>
      <c r="G3" s="6"/>
      <c r="H3" s="3"/>
    </row>
    <row r="4" spans="1:8" s="27" customFormat="1" ht="33" customHeight="1">
      <c r="A4" s="180" t="s">
        <v>234</v>
      </c>
      <c r="B4" s="181"/>
      <c r="C4" s="181"/>
      <c r="D4" s="181"/>
      <c r="E4" s="181"/>
      <c r="F4" s="182"/>
      <c r="G4" s="29"/>
      <c r="H4" s="28"/>
    </row>
    <row r="5" spans="1:9" s="2" customFormat="1" ht="18" customHeight="1" thickBot="1">
      <c r="A5" s="183" t="s">
        <v>0</v>
      </c>
      <c r="B5" s="184"/>
      <c r="C5" s="184"/>
      <c r="D5" s="185"/>
      <c r="E5" s="185"/>
      <c r="F5" s="186"/>
      <c r="G5" s="8"/>
      <c r="H5" s="3"/>
      <c r="I5" s="3"/>
    </row>
    <row r="6" spans="1:6" ht="24.75" customHeight="1" thickBot="1">
      <c r="A6" s="187" t="s">
        <v>1</v>
      </c>
      <c r="B6" s="189" t="s">
        <v>2</v>
      </c>
      <c r="C6" s="191" t="s">
        <v>3</v>
      </c>
      <c r="D6" s="30" t="s">
        <v>72</v>
      </c>
      <c r="E6" s="30" t="s">
        <v>74</v>
      </c>
      <c r="F6" s="193" t="s">
        <v>4</v>
      </c>
    </row>
    <row r="7" spans="1:6" ht="18" customHeight="1" thickBot="1">
      <c r="A7" s="188"/>
      <c r="B7" s="190"/>
      <c r="C7" s="192"/>
      <c r="D7" s="44" t="s">
        <v>222</v>
      </c>
      <c r="E7" s="44" t="s">
        <v>222</v>
      </c>
      <c r="F7" s="194"/>
    </row>
    <row r="8" spans="1:7" ht="18" customHeight="1">
      <c r="A8" s="32" t="s">
        <v>200</v>
      </c>
      <c r="B8" s="33">
        <v>2</v>
      </c>
      <c r="C8" s="34">
        <v>82</v>
      </c>
      <c r="D8" s="46">
        <f>C8*490</f>
        <v>40180</v>
      </c>
      <c r="E8" s="46">
        <f>C8*640</f>
        <v>52480</v>
      </c>
      <c r="F8" s="37" t="s">
        <v>231</v>
      </c>
      <c r="G8" s="11"/>
    </row>
    <row r="9" spans="1:7" ht="18" customHeight="1">
      <c r="A9" s="23" t="s">
        <v>201</v>
      </c>
      <c r="B9" s="38">
        <v>1</v>
      </c>
      <c r="C9" s="38">
        <v>50.5</v>
      </c>
      <c r="D9" s="41">
        <f aca="true" t="shared" si="0" ref="D9:D20">C9*490</f>
        <v>24745</v>
      </c>
      <c r="E9" s="41">
        <f aca="true" t="shared" si="1" ref="E9:E14">C9*640</f>
        <v>32320</v>
      </c>
      <c r="F9" s="24" t="s">
        <v>231</v>
      </c>
      <c r="G9" s="11"/>
    </row>
    <row r="10" spans="1:7" ht="18" customHeight="1">
      <c r="A10" s="87" t="s">
        <v>202</v>
      </c>
      <c r="B10" s="88">
        <v>1</v>
      </c>
      <c r="C10" s="88">
        <v>33.5</v>
      </c>
      <c r="D10" s="113">
        <f t="shared" si="0"/>
        <v>16415</v>
      </c>
      <c r="E10" s="113">
        <f t="shared" si="1"/>
        <v>21440</v>
      </c>
      <c r="F10" s="91"/>
      <c r="G10" s="11"/>
    </row>
    <row r="11" spans="1:7" ht="18" customHeight="1">
      <c r="A11" s="54" t="s">
        <v>203</v>
      </c>
      <c r="B11" s="55">
        <v>1</v>
      </c>
      <c r="C11" s="55">
        <v>35</v>
      </c>
      <c r="D11" s="59" t="s">
        <v>39</v>
      </c>
      <c r="E11" s="59" t="s">
        <v>235</v>
      </c>
      <c r="F11" s="58"/>
      <c r="G11" s="11"/>
    </row>
    <row r="12" spans="1:7" ht="18" customHeight="1">
      <c r="A12" s="23" t="s">
        <v>204</v>
      </c>
      <c r="B12" s="38">
        <v>1</v>
      </c>
      <c r="C12" s="38">
        <v>46</v>
      </c>
      <c r="D12" s="41">
        <f t="shared" si="0"/>
        <v>22540</v>
      </c>
      <c r="E12" s="41">
        <f t="shared" si="1"/>
        <v>29440</v>
      </c>
      <c r="F12" s="24" t="s">
        <v>231</v>
      </c>
      <c r="G12" s="11"/>
    </row>
    <row r="13" spans="1:7" ht="18" customHeight="1">
      <c r="A13" s="23" t="s">
        <v>205</v>
      </c>
      <c r="B13" s="38">
        <v>2</v>
      </c>
      <c r="C13" s="38">
        <v>65</v>
      </c>
      <c r="D13" s="41">
        <f t="shared" si="0"/>
        <v>31850</v>
      </c>
      <c r="E13" s="41">
        <f t="shared" si="1"/>
        <v>41600</v>
      </c>
      <c r="F13" s="24" t="s">
        <v>231</v>
      </c>
      <c r="G13" s="11"/>
    </row>
    <row r="14" spans="1:7" ht="18" customHeight="1">
      <c r="A14" s="147" t="s">
        <v>206</v>
      </c>
      <c r="B14" s="148" t="s">
        <v>7</v>
      </c>
      <c r="C14" s="148">
        <v>30</v>
      </c>
      <c r="D14" s="157">
        <f t="shared" si="0"/>
        <v>14700</v>
      </c>
      <c r="E14" s="157">
        <f t="shared" si="1"/>
        <v>19200</v>
      </c>
      <c r="F14" s="151"/>
      <c r="G14" s="11"/>
    </row>
    <row r="15" spans="1:7" ht="18" customHeight="1">
      <c r="A15" s="54" t="s">
        <v>207</v>
      </c>
      <c r="B15" s="55">
        <v>1</v>
      </c>
      <c r="C15" s="55">
        <v>36</v>
      </c>
      <c r="D15" s="59">
        <f>C15*430</f>
        <v>15480</v>
      </c>
      <c r="E15" s="59">
        <f>C15*580</f>
        <v>20880</v>
      </c>
      <c r="F15" s="92"/>
      <c r="G15" s="11"/>
    </row>
    <row r="16" spans="1:7" ht="18" customHeight="1">
      <c r="A16" s="23" t="s">
        <v>208</v>
      </c>
      <c r="B16" s="38">
        <v>1</v>
      </c>
      <c r="C16" s="38">
        <v>66</v>
      </c>
      <c r="D16" s="41">
        <f t="shared" si="0"/>
        <v>32340</v>
      </c>
      <c r="E16" s="41">
        <f>C16*640</f>
        <v>42240</v>
      </c>
      <c r="F16" s="24" t="s">
        <v>231</v>
      </c>
      <c r="G16" s="11"/>
    </row>
    <row r="17" spans="1:7" ht="18" customHeight="1">
      <c r="A17" s="23" t="s">
        <v>209</v>
      </c>
      <c r="B17" s="38">
        <v>3</v>
      </c>
      <c r="C17" s="38">
        <v>110</v>
      </c>
      <c r="D17" s="41">
        <f t="shared" si="0"/>
        <v>53900</v>
      </c>
      <c r="E17" s="41">
        <f>C17*640</f>
        <v>70400</v>
      </c>
      <c r="F17" s="24" t="s">
        <v>231</v>
      </c>
      <c r="G17" s="11"/>
    </row>
    <row r="18" spans="1:7" ht="18" customHeight="1">
      <c r="A18" s="23" t="s">
        <v>210</v>
      </c>
      <c r="B18" s="38">
        <v>2</v>
      </c>
      <c r="C18" s="38">
        <v>60</v>
      </c>
      <c r="D18" s="41">
        <f t="shared" si="0"/>
        <v>29400</v>
      </c>
      <c r="E18" s="41">
        <f>C18*640</f>
        <v>38400</v>
      </c>
      <c r="F18" s="24" t="s">
        <v>231</v>
      </c>
      <c r="G18" s="11"/>
    </row>
    <row r="19" spans="1:7" ht="18" customHeight="1">
      <c r="A19" s="23" t="s">
        <v>211</v>
      </c>
      <c r="B19" s="38">
        <v>1</v>
      </c>
      <c r="C19" s="38">
        <v>60</v>
      </c>
      <c r="D19" s="41">
        <f t="shared" si="0"/>
        <v>29400</v>
      </c>
      <c r="E19" s="41">
        <f>C19*640</f>
        <v>38400</v>
      </c>
      <c r="F19" s="24" t="s">
        <v>231</v>
      </c>
      <c r="G19" s="11"/>
    </row>
    <row r="20" spans="1:7" ht="18" customHeight="1">
      <c r="A20" s="23" t="s">
        <v>212</v>
      </c>
      <c r="B20" s="38">
        <v>1</v>
      </c>
      <c r="C20" s="38">
        <v>48</v>
      </c>
      <c r="D20" s="41">
        <f t="shared" si="0"/>
        <v>23520</v>
      </c>
      <c r="E20" s="41">
        <f>C20*640</f>
        <v>30720</v>
      </c>
      <c r="F20" s="24" t="s">
        <v>231</v>
      </c>
      <c r="G20" s="11"/>
    </row>
    <row r="21" spans="1:7" ht="18" customHeight="1">
      <c r="A21" s="23" t="s">
        <v>213</v>
      </c>
      <c r="B21" s="38">
        <v>1</v>
      </c>
      <c r="C21" s="38">
        <v>49</v>
      </c>
      <c r="D21" s="41">
        <f>C21*550</f>
        <v>26950</v>
      </c>
      <c r="E21" s="41">
        <f>C21*700</f>
        <v>34300</v>
      </c>
      <c r="F21" s="24" t="s">
        <v>231</v>
      </c>
      <c r="G21" s="11"/>
    </row>
    <row r="22" spans="1:7" ht="18" customHeight="1">
      <c r="A22" s="23" t="s">
        <v>214</v>
      </c>
      <c r="B22" s="38" t="s">
        <v>7</v>
      </c>
      <c r="C22" s="38">
        <v>35</v>
      </c>
      <c r="D22" s="41">
        <f aca="true" t="shared" si="2" ref="D22:D28">C22*550</f>
        <v>19250</v>
      </c>
      <c r="E22" s="41">
        <f aca="true" t="shared" si="3" ref="E22:E28">C22*700</f>
        <v>24500</v>
      </c>
      <c r="F22" s="24" t="s">
        <v>231</v>
      </c>
      <c r="G22" s="11"/>
    </row>
    <row r="23" spans="1:7" ht="18" customHeight="1">
      <c r="A23" s="23" t="s">
        <v>215</v>
      </c>
      <c r="B23" s="38" t="s">
        <v>7</v>
      </c>
      <c r="C23" s="38">
        <v>36</v>
      </c>
      <c r="D23" s="41">
        <f t="shared" si="2"/>
        <v>19800</v>
      </c>
      <c r="E23" s="41">
        <f t="shared" si="3"/>
        <v>25200</v>
      </c>
      <c r="F23" s="24" t="s">
        <v>231</v>
      </c>
      <c r="G23" s="11"/>
    </row>
    <row r="24" spans="1:7" ht="18" customHeight="1">
      <c r="A24" s="23" t="s">
        <v>216</v>
      </c>
      <c r="B24" s="38" t="s">
        <v>7</v>
      </c>
      <c r="C24" s="38">
        <v>36</v>
      </c>
      <c r="D24" s="41">
        <f t="shared" si="2"/>
        <v>19800</v>
      </c>
      <c r="E24" s="41">
        <f t="shared" si="3"/>
        <v>25200</v>
      </c>
      <c r="F24" s="24" t="s">
        <v>231</v>
      </c>
      <c r="G24" s="11"/>
    </row>
    <row r="25" spans="1:9" ht="18" customHeight="1">
      <c r="A25" s="23" t="s">
        <v>217</v>
      </c>
      <c r="B25" s="38" t="s">
        <v>7</v>
      </c>
      <c r="C25" s="38">
        <v>35</v>
      </c>
      <c r="D25" s="41">
        <f t="shared" si="2"/>
        <v>19250</v>
      </c>
      <c r="E25" s="41">
        <f t="shared" si="3"/>
        <v>24500</v>
      </c>
      <c r="F25" s="24" t="s">
        <v>231</v>
      </c>
      <c r="G25" s="11"/>
      <c r="H25" s="12"/>
      <c r="I25" s="12"/>
    </row>
    <row r="26" spans="1:9" ht="18" customHeight="1">
      <c r="A26" s="23" t="s">
        <v>218</v>
      </c>
      <c r="B26" s="38" t="s">
        <v>7</v>
      </c>
      <c r="C26" s="38">
        <v>36</v>
      </c>
      <c r="D26" s="41">
        <f t="shared" si="2"/>
        <v>19800</v>
      </c>
      <c r="E26" s="41">
        <f t="shared" si="3"/>
        <v>25200</v>
      </c>
      <c r="F26" s="24" t="s">
        <v>231</v>
      </c>
      <c r="G26" s="11"/>
      <c r="H26" s="12"/>
      <c r="I26" s="12"/>
    </row>
    <row r="27" spans="1:9" ht="18" customHeight="1">
      <c r="A27" s="147" t="s">
        <v>219</v>
      </c>
      <c r="B27" s="148" t="s">
        <v>7</v>
      </c>
      <c r="C27" s="148">
        <v>25</v>
      </c>
      <c r="D27" s="157">
        <f t="shared" si="2"/>
        <v>13750</v>
      </c>
      <c r="E27" s="157">
        <f t="shared" si="3"/>
        <v>17500</v>
      </c>
      <c r="F27" s="151" t="s">
        <v>231</v>
      </c>
      <c r="G27" s="11"/>
      <c r="H27" s="12"/>
      <c r="I27" s="12"/>
    </row>
    <row r="28" spans="1:9" ht="18" customHeight="1">
      <c r="A28" s="23" t="s">
        <v>220</v>
      </c>
      <c r="B28" s="38">
        <v>3</v>
      </c>
      <c r="C28" s="38">
        <v>98</v>
      </c>
      <c r="D28" s="41">
        <f t="shared" si="2"/>
        <v>53900</v>
      </c>
      <c r="E28" s="41">
        <f t="shared" si="3"/>
        <v>68600</v>
      </c>
      <c r="F28" s="24" t="s">
        <v>231</v>
      </c>
      <c r="G28" s="11"/>
      <c r="H28" s="12"/>
      <c r="I28" s="12"/>
    </row>
    <row r="29" spans="1:9" ht="18" customHeight="1">
      <c r="A29" s="23" t="s">
        <v>221</v>
      </c>
      <c r="B29" s="38">
        <v>2</v>
      </c>
      <c r="C29" s="38">
        <v>85</v>
      </c>
      <c r="D29" s="41">
        <f>C29*490</f>
        <v>41650</v>
      </c>
      <c r="E29" s="41">
        <f>C29*640</f>
        <v>54400</v>
      </c>
      <c r="F29" s="24"/>
      <c r="G29" s="11"/>
      <c r="H29" s="110"/>
      <c r="I29" s="12"/>
    </row>
    <row r="30" spans="1:9" ht="18" customHeight="1">
      <c r="A30" s="23" t="s">
        <v>232</v>
      </c>
      <c r="B30" s="38" t="s">
        <v>7</v>
      </c>
      <c r="C30" s="38">
        <v>32</v>
      </c>
      <c r="D30" s="41">
        <f>C30*450</f>
        <v>14400</v>
      </c>
      <c r="E30" s="41">
        <f>C30*600</f>
        <v>19200</v>
      </c>
      <c r="F30" s="24"/>
      <c r="G30" s="11"/>
      <c r="H30" s="110"/>
      <c r="I30" s="12"/>
    </row>
    <row r="31" spans="1:9" ht="18" customHeight="1">
      <c r="A31" s="175" t="s">
        <v>236</v>
      </c>
      <c r="B31" s="176" t="s">
        <v>7</v>
      </c>
      <c r="C31" s="176">
        <v>25</v>
      </c>
      <c r="D31" s="177">
        <f aca="true" t="shared" si="4" ref="D31:D37">C31*450</f>
        <v>11250</v>
      </c>
      <c r="E31" s="177">
        <f aca="true" t="shared" si="5" ref="E31:E37">C31*600</f>
        <v>15000</v>
      </c>
      <c r="F31" s="178"/>
      <c r="H31" s="12"/>
      <c r="I31" s="12"/>
    </row>
    <row r="32" spans="1:6" ht="18" customHeight="1">
      <c r="A32" s="23" t="s">
        <v>237</v>
      </c>
      <c r="B32" s="38" t="s">
        <v>7</v>
      </c>
      <c r="C32" s="38">
        <v>33</v>
      </c>
      <c r="D32" s="41">
        <f t="shared" si="4"/>
        <v>14850</v>
      </c>
      <c r="E32" s="41">
        <f t="shared" si="5"/>
        <v>19800</v>
      </c>
      <c r="F32" s="24"/>
    </row>
    <row r="33" spans="1:6" ht="18" customHeight="1">
      <c r="A33" s="23" t="s">
        <v>238</v>
      </c>
      <c r="B33" s="38">
        <v>1</v>
      </c>
      <c r="C33" s="38">
        <v>44</v>
      </c>
      <c r="D33" s="41">
        <f t="shared" si="4"/>
        <v>19800</v>
      </c>
      <c r="E33" s="41">
        <f t="shared" si="5"/>
        <v>26400</v>
      </c>
      <c r="F33" s="24"/>
    </row>
    <row r="34" spans="1:6" ht="18" customHeight="1">
      <c r="A34" s="23" t="s">
        <v>239</v>
      </c>
      <c r="B34" s="38">
        <v>1</v>
      </c>
      <c r="C34" s="38">
        <v>64</v>
      </c>
      <c r="D34" s="41">
        <f t="shared" si="4"/>
        <v>28800</v>
      </c>
      <c r="E34" s="41">
        <f t="shared" si="5"/>
        <v>38400</v>
      </c>
      <c r="F34" s="24"/>
    </row>
    <row r="35" spans="1:6" ht="18" customHeight="1">
      <c r="A35" s="23" t="s">
        <v>240</v>
      </c>
      <c r="B35" s="38" t="s">
        <v>7</v>
      </c>
      <c r="C35" s="38">
        <v>42</v>
      </c>
      <c r="D35" s="41">
        <f t="shared" si="4"/>
        <v>18900</v>
      </c>
      <c r="E35" s="41">
        <f t="shared" si="5"/>
        <v>25200</v>
      </c>
      <c r="F35" s="24"/>
    </row>
    <row r="36" spans="1:6" ht="18" customHeight="1">
      <c r="A36" s="23" t="s">
        <v>241</v>
      </c>
      <c r="B36" s="38">
        <v>1</v>
      </c>
      <c r="C36" s="38">
        <v>47</v>
      </c>
      <c r="D36" s="41">
        <f t="shared" si="4"/>
        <v>21150</v>
      </c>
      <c r="E36" s="41">
        <f t="shared" si="5"/>
        <v>28200</v>
      </c>
      <c r="F36" s="24"/>
    </row>
    <row r="37" spans="1:6" ht="18" customHeight="1">
      <c r="A37" s="168" t="s">
        <v>242</v>
      </c>
      <c r="B37" s="169" t="s">
        <v>7</v>
      </c>
      <c r="C37" s="169">
        <v>33</v>
      </c>
      <c r="D37" s="173">
        <f t="shared" si="4"/>
        <v>14850</v>
      </c>
      <c r="E37" s="173">
        <f t="shared" si="5"/>
        <v>19800</v>
      </c>
      <c r="F37" s="172"/>
    </row>
    <row r="38" spans="1:6" ht="18" customHeight="1" thickBot="1">
      <c r="A38" s="16"/>
      <c r="B38" s="17"/>
      <c r="C38" s="17"/>
      <c r="D38" s="45" t="s">
        <v>38</v>
      </c>
      <c r="E38" s="45"/>
      <c r="F38" s="16"/>
    </row>
    <row r="39" spans="1:6" ht="18" customHeight="1">
      <c r="A39" s="19"/>
      <c r="B39" s="2"/>
      <c r="C39" s="2"/>
      <c r="D39" s="20" t="s">
        <v>39</v>
      </c>
      <c r="E39" s="20"/>
      <c r="F39" s="20"/>
    </row>
    <row r="40" spans="1:8" s="27" customFormat="1" ht="33" customHeight="1">
      <c r="A40" s="21" t="s">
        <v>267</v>
      </c>
      <c r="B40" s="21"/>
      <c r="C40" s="21"/>
      <c r="D40" s="21"/>
      <c r="E40" s="21"/>
      <c r="F40" s="21"/>
      <c r="G40" s="29"/>
      <c r="H40" s="28"/>
    </row>
    <row r="41" spans="1:8" s="27" customFormat="1" ht="33" customHeight="1" thickBot="1">
      <c r="A41" s="21"/>
      <c r="B41" s="21"/>
      <c r="C41" s="21"/>
      <c r="D41" s="21"/>
      <c r="E41" s="21"/>
      <c r="F41" s="21"/>
      <c r="G41" s="29"/>
      <c r="H41" s="28"/>
    </row>
    <row r="42" spans="1:6" ht="18" customHeight="1">
      <c r="A42" s="180" t="s">
        <v>234</v>
      </c>
      <c r="B42" s="181"/>
      <c r="C42" s="181"/>
      <c r="D42" s="181"/>
      <c r="E42" s="181"/>
      <c r="F42" s="182"/>
    </row>
    <row r="43" spans="1:6" ht="18" customHeight="1" thickBot="1">
      <c r="A43" s="183" t="s">
        <v>224</v>
      </c>
      <c r="B43" s="184"/>
      <c r="C43" s="184"/>
      <c r="D43" s="185"/>
      <c r="E43" s="185"/>
      <c r="F43" s="186"/>
    </row>
    <row r="44" spans="1:6" ht="18" customHeight="1" thickBot="1">
      <c r="A44" s="187" t="s">
        <v>1</v>
      </c>
      <c r="B44" s="189" t="s">
        <v>2</v>
      </c>
      <c r="C44" s="191" t="s">
        <v>3</v>
      </c>
      <c r="D44" s="30" t="s">
        <v>72</v>
      </c>
      <c r="E44" s="30" t="s">
        <v>74</v>
      </c>
      <c r="F44" s="193" t="s">
        <v>4</v>
      </c>
    </row>
    <row r="45" spans="1:6" ht="18" customHeight="1" thickBot="1">
      <c r="A45" s="195"/>
      <c r="B45" s="196"/>
      <c r="C45" s="197"/>
      <c r="D45" s="31" t="s">
        <v>222</v>
      </c>
      <c r="E45" s="31" t="s">
        <v>222</v>
      </c>
      <c r="F45" s="198"/>
    </row>
    <row r="46" spans="1:6" ht="18" customHeight="1" thickBot="1">
      <c r="A46" s="32" t="s">
        <v>170</v>
      </c>
      <c r="B46" s="33">
        <v>2</v>
      </c>
      <c r="C46" s="34">
        <v>82</v>
      </c>
      <c r="D46" s="35">
        <f>C46*550</f>
        <v>45100</v>
      </c>
      <c r="E46" s="36">
        <f>C46*700</f>
        <v>57400</v>
      </c>
      <c r="F46" s="37" t="s">
        <v>231</v>
      </c>
    </row>
    <row r="47" spans="1:6" ht="18" customHeight="1">
      <c r="A47" s="23" t="s">
        <v>171</v>
      </c>
      <c r="B47" s="38">
        <v>1</v>
      </c>
      <c r="C47" s="38">
        <v>50.5</v>
      </c>
      <c r="D47" s="35">
        <f aca="true" t="shared" si="6" ref="D47:D53">C47*490</f>
        <v>24745</v>
      </c>
      <c r="E47" s="36">
        <f aca="true" t="shared" si="7" ref="E47:E53">C47*640</f>
        <v>32320</v>
      </c>
      <c r="F47" s="37" t="s">
        <v>231</v>
      </c>
    </row>
    <row r="48" spans="1:6" ht="18" customHeight="1">
      <c r="A48" s="87" t="s">
        <v>172</v>
      </c>
      <c r="B48" s="88">
        <v>1</v>
      </c>
      <c r="C48" s="88">
        <v>33.5</v>
      </c>
      <c r="D48" s="89">
        <f t="shared" si="6"/>
        <v>16415</v>
      </c>
      <c r="E48" s="90">
        <f t="shared" si="7"/>
        <v>21440</v>
      </c>
      <c r="F48" s="91"/>
    </row>
    <row r="49" spans="1:6" ht="18" customHeight="1" thickBot="1">
      <c r="A49" s="47" t="s">
        <v>173</v>
      </c>
      <c r="B49" s="48">
        <v>1</v>
      </c>
      <c r="C49" s="48">
        <v>35</v>
      </c>
      <c r="D49" s="49">
        <f t="shared" si="6"/>
        <v>17150</v>
      </c>
      <c r="E49" s="50">
        <f t="shared" si="7"/>
        <v>22400</v>
      </c>
      <c r="F49" s="96"/>
    </row>
    <row r="50" spans="1:6" ht="18" customHeight="1" thickBot="1">
      <c r="A50" s="73" t="s">
        <v>174</v>
      </c>
      <c r="B50" s="74">
        <v>1</v>
      </c>
      <c r="C50" s="74">
        <v>46</v>
      </c>
      <c r="D50" s="56" t="s">
        <v>39</v>
      </c>
      <c r="E50" s="57" t="s">
        <v>235</v>
      </c>
      <c r="F50" s="75" t="s">
        <v>231</v>
      </c>
    </row>
    <row r="51" spans="1:6" ht="18" customHeight="1" thickBot="1">
      <c r="A51" s="23" t="s">
        <v>175</v>
      </c>
      <c r="B51" s="38">
        <v>1</v>
      </c>
      <c r="C51" s="38">
        <v>48</v>
      </c>
      <c r="D51" s="35">
        <f t="shared" si="6"/>
        <v>23520</v>
      </c>
      <c r="E51" s="36">
        <f t="shared" si="7"/>
        <v>30720</v>
      </c>
      <c r="F51" s="37" t="s">
        <v>231</v>
      </c>
    </row>
    <row r="52" spans="1:6" ht="18" customHeight="1">
      <c r="A52" s="23" t="s">
        <v>176</v>
      </c>
      <c r="B52" s="38">
        <v>1</v>
      </c>
      <c r="C52" s="38">
        <v>46</v>
      </c>
      <c r="D52" s="35">
        <f t="shared" si="6"/>
        <v>22540</v>
      </c>
      <c r="E52" s="36">
        <f t="shared" si="7"/>
        <v>29440</v>
      </c>
      <c r="F52" s="37" t="s">
        <v>231</v>
      </c>
    </row>
    <row r="53" spans="1:6" ht="18" customHeight="1">
      <c r="A53" s="87" t="s">
        <v>177</v>
      </c>
      <c r="B53" s="88" t="s">
        <v>7</v>
      </c>
      <c r="C53" s="88">
        <v>30</v>
      </c>
      <c r="D53" s="89">
        <f t="shared" si="6"/>
        <v>14700</v>
      </c>
      <c r="E53" s="90">
        <f t="shared" si="7"/>
        <v>19200</v>
      </c>
      <c r="F53" s="91"/>
    </row>
    <row r="54" spans="1:6" ht="18" customHeight="1" thickBot="1">
      <c r="A54" s="54" t="s">
        <v>178</v>
      </c>
      <c r="B54" s="55">
        <v>1</v>
      </c>
      <c r="C54" s="55">
        <v>36</v>
      </c>
      <c r="D54" s="56" t="s">
        <v>39</v>
      </c>
      <c r="E54" s="57" t="s">
        <v>235</v>
      </c>
      <c r="F54" s="58"/>
    </row>
    <row r="55" spans="1:6" ht="18" customHeight="1" thickBot="1">
      <c r="A55" s="23" t="s">
        <v>179</v>
      </c>
      <c r="B55" s="38">
        <v>1</v>
      </c>
      <c r="C55" s="38">
        <v>66</v>
      </c>
      <c r="D55" s="35">
        <f aca="true" t="shared" si="8" ref="D55:D61">C55*490</f>
        <v>32340</v>
      </c>
      <c r="E55" s="36">
        <f aca="true" t="shared" si="9" ref="E55:E61">C55*640</f>
        <v>42240</v>
      </c>
      <c r="F55" s="37" t="s">
        <v>231</v>
      </c>
    </row>
    <row r="56" spans="1:6" ht="18" customHeight="1" thickBot="1">
      <c r="A56" s="23" t="s">
        <v>180</v>
      </c>
      <c r="B56" s="38">
        <v>3</v>
      </c>
      <c r="C56" s="38">
        <v>110</v>
      </c>
      <c r="D56" s="35">
        <f t="shared" si="8"/>
        <v>53900</v>
      </c>
      <c r="E56" s="36">
        <f t="shared" si="9"/>
        <v>70400</v>
      </c>
      <c r="F56" s="37" t="s">
        <v>231</v>
      </c>
    </row>
    <row r="57" spans="1:6" ht="18" customHeight="1" thickBot="1">
      <c r="A57" s="60" t="s">
        <v>181</v>
      </c>
      <c r="B57" s="61">
        <v>2</v>
      </c>
      <c r="C57" s="61">
        <v>60</v>
      </c>
      <c r="D57" s="62">
        <f t="shared" si="8"/>
        <v>29400</v>
      </c>
      <c r="E57" s="63">
        <f t="shared" si="9"/>
        <v>38400</v>
      </c>
      <c r="F57" s="67" t="s">
        <v>231</v>
      </c>
    </row>
    <row r="58" spans="1:6" ht="18" customHeight="1" thickBot="1">
      <c r="A58" s="23" t="s">
        <v>182</v>
      </c>
      <c r="B58" s="38">
        <v>1</v>
      </c>
      <c r="C58" s="38">
        <v>60</v>
      </c>
      <c r="D58" s="35">
        <f t="shared" si="8"/>
        <v>29400</v>
      </c>
      <c r="E58" s="36">
        <f t="shared" si="9"/>
        <v>38400</v>
      </c>
      <c r="F58" s="37" t="s">
        <v>231</v>
      </c>
    </row>
    <row r="59" spans="1:6" ht="18" customHeight="1" thickBot="1">
      <c r="A59" s="23" t="s">
        <v>183</v>
      </c>
      <c r="B59" s="38">
        <v>2</v>
      </c>
      <c r="C59" s="38">
        <v>76</v>
      </c>
      <c r="D59" s="35">
        <f t="shared" si="8"/>
        <v>37240</v>
      </c>
      <c r="E59" s="36">
        <f t="shared" si="9"/>
        <v>48640</v>
      </c>
      <c r="F59" s="37" t="s">
        <v>231</v>
      </c>
    </row>
    <row r="60" spans="1:6" ht="18" customHeight="1" thickBot="1">
      <c r="A60" s="23" t="s">
        <v>184</v>
      </c>
      <c r="B60" s="38">
        <v>1</v>
      </c>
      <c r="C60" s="38">
        <v>64</v>
      </c>
      <c r="D60" s="35">
        <f>C60*450</f>
        <v>28800</v>
      </c>
      <c r="E60" s="36">
        <f>C60*600</f>
        <v>38400</v>
      </c>
      <c r="F60" s="37" t="s">
        <v>231</v>
      </c>
    </row>
    <row r="61" spans="1:6" ht="18" customHeight="1" thickBot="1">
      <c r="A61" s="142" t="s">
        <v>185</v>
      </c>
      <c r="B61" s="143">
        <v>1</v>
      </c>
      <c r="C61" s="143">
        <v>49</v>
      </c>
      <c r="D61" s="144">
        <f t="shared" si="8"/>
        <v>24010</v>
      </c>
      <c r="E61" s="145">
        <f t="shared" si="9"/>
        <v>31360</v>
      </c>
      <c r="F61" s="146" t="s">
        <v>231</v>
      </c>
    </row>
    <row r="62" spans="1:6" ht="18" customHeight="1" thickBot="1">
      <c r="A62" s="47" t="s">
        <v>186</v>
      </c>
      <c r="B62" s="48" t="s">
        <v>7</v>
      </c>
      <c r="C62" s="48">
        <v>36</v>
      </c>
      <c r="D62" s="49">
        <f>C62*510</f>
        <v>18360</v>
      </c>
      <c r="E62" s="50">
        <f>C62*660</f>
        <v>23760</v>
      </c>
      <c r="F62" s="95" t="s">
        <v>231</v>
      </c>
    </row>
    <row r="63" spans="1:6" ht="18" customHeight="1" thickBot="1">
      <c r="A63" s="23" t="s">
        <v>187</v>
      </c>
      <c r="B63" s="38" t="s">
        <v>7</v>
      </c>
      <c r="C63" s="38">
        <v>41</v>
      </c>
      <c r="D63" s="35">
        <f aca="true" t="shared" si="10" ref="D63:D73">C63*510</f>
        <v>20910</v>
      </c>
      <c r="E63" s="36">
        <f aca="true" t="shared" si="11" ref="E63:E70">C63*660</f>
        <v>27060</v>
      </c>
      <c r="F63" s="37" t="s">
        <v>231</v>
      </c>
    </row>
    <row r="64" spans="1:6" ht="19.5" customHeight="1" thickBot="1">
      <c r="A64" s="23" t="s">
        <v>188</v>
      </c>
      <c r="B64" s="38" t="s">
        <v>7</v>
      </c>
      <c r="C64" s="38">
        <v>36</v>
      </c>
      <c r="D64" s="35">
        <f>C64*450</f>
        <v>16200</v>
      </c>
      <c r="E64" s="36">
        <f>C64*600</f>
        <v>21600</v>
      </c>
      <c r="F64" s="37"/>
    </row>
    <row r="65" spans="1:6" ht="23.25" customHeight="1" thickBot="1">
      <c r="A65" s="23" t="s">
        <v>189</v>
      </c>
      <c r="B65" s="38">
        <v>1</v>
      </c>
      <c r="C65" s="38">
        <v>48</v>
      </c>
      <c r="D65" s="35">
        <f>C65*450</f>
        <v>21600</v>
      </c>
      <c r="E65" s="36">
        <f>C65*600</f>
        <v>28800</v>
      </c>
      <c r="F65" s="37"/>
    </row>
    <row r="66" spans="1:6" ht="18" customHeight="1" thickBot="1">
      <c r="A66" s="76" t="s">
        <v>190</v>
      </c>
      <c r="B66" s="77" t="s">
        <v>7</v>
      </c>
      <c r="C66" s="77">
        <v>36</v>
      </c>
      <c r="D66" s="78">
        <f t="shared" si="10"/>
        <v>18360</v>
      </c>
      <c r="E66" s="79">
        <f t="shared" si="11"/>
        <v>23760</v>
      </c>
      <c r="F66" s="80" t="s">
        <v>231</v>
      </c>
    </row>
    <row r="67" spans="1:6" ht="18" customHeight="1" thickBot="1">
      <c r="A67" s="54" t="s">
        <v>191</v>
      </c>
      <c r="B67" s="55" t="s">
        <v>7</v>
      </c>
      <c r="C67" s="55">
        <v>35</v>
      </c>
      <c r="D67" s="56" t="s">
        <v>39</v>
      </c>
      <c r="E67" s="57" t="s">
        <v>235</v>
      </c>
      <c r="F67" s="65" t="s">
        <v>231</v>
      </c>
    </row>
    <row r="68" spans="1:8" ht="18" customHeight="1" thickBot="1">
      <c r="A68" s="126" t="s">
        <v>192</v>
      </c>
      <c r="B68" s="127" t="s">
        <v>7</v>
      </c>
      <c r="C68" s="127">
        <v>36</v>
      </c>
      <c r="D68" s="128">
        <f t="shared" si="10"/>
        <v>18360</v>
      </c>
      <c r="E68" s="129">
        <f t="shared" si="11"/>
        <v>23760</v>
      </c>
      <c r="F68" s="130" t="s">
        <v>231</v>
      </c>
      <c r="G68" s="11"/>
      <c r="H68" s="11"/>
    </row>
    <row r="69" spans="1:6" ht="18" customHeight="1" hidden="1">
      <c r="A69" s="23" t="s">
        <v>193</v>
      </c>
      <c r="B69" s="38">
        <v>2</v>
      </c>
      <c r="C69" s="38">
        <v>75</v>
      </c>
      <c r="D69" s="35">
        <f t="shared" si="10"/>
        <v>38250</v>
      </c>
      <c r="E69" s="36">
        <f t="shared" si="11"/>
        <v>49500</v>
      </c>
      <c r="F69" s="24"/>
    </row>
    <row r="70" spans="1:6" ht="18" customHeight="1" hidden="1" thickBot="1">
      <c r="A70" s="23" t="s">
        <v>194</v>
      </c>
      <c r="B70" s="38">
        <v>2</v>
      </c>
      <c r="C70" s="38">
        <v>75</v>
      </c>
      <c r="D70" s="35">
        <f t="shared" si="10"/>
        <v>38250</v>
      </c>
      <c r="E70" s="36">
        <f t="shared" si="11"/>
        <v>49500</v>
      </c>
      <c r="F70" s="24"/>
    </row>
    <row r="71" spans="1:6" ht="18" customHeight="1" thickBot="1">
      <c r="A71" s="42" t="s">
        <v>193</v>
      </c>
      <c r="B71" s="83">
        <v>1</v>
      </c>
      <c r="C71" s="83">
        <v>49</v>
      </c>
      <c r="D71" s="84">
        <f>C71*450</f>
        <v>22050</v>
      </c>
      <c r="E71" s="85">
        <f>C71*600</f>
        <v>29400</v>
      </c>
      <c r="F71" s="86"/>
    </row>
    <row r="72" spans="1:6" ht="18" customHeight="1">
      <c r="A72" s="82" t="s">
        <v>194</v>
      </c>
      <c r="B72" s="83">
        <v>1</v>
      </c>
      <c r="C72" s="83">
        <v>52</v>
      </c>
      <c r="D72" s="84">
        <f>C72*450</f>
        <v>23400</v>
      </c>
      <c r="E72" s="85">
        <f>C72*600</f>
        <v>31200</v>
      </c>
      <c r="F72" s="86"/>
    </row>
    <row r="73" spans="1:6" ht="18" customHeight="1">
      <c r="A73" s="23" t="s">
        <v>195</v>
      </c>
      <c r="B73" s="41">
        <v>1</v>
      </c>
      <c r="C73" s="41">
        <v>52</v>
      </c>
      <c r="D73" s="35">
        <f t="shared" si="10"/>
        <v>26520</v>
      </c>
      <c r="E73" s="36">
        <f>C73*660</f>
        <v>34320</v>
      </c>
      <c r="F73" s="24" t="s">
        <v>265</v>
      </c>
    </row>
    <row r="74" spans="1:6" ht="18" customHeight="1">
      <c r="A74" s="23" t="s">
        <v>196</v>
      </c>
      <c r="B74" s="41">
        <v>3</v>
      </c>
      <c r="C74" s="41">
        <v>98</v>
      </c>
      <c r="D74" s="35">
        <f>C74*550</f>
        <v>53900</v>
      </c>
      <c r="E74" s="36">
        <f>C74*700</f>
        <v>68600</v>
      </c>
      <c r="F74" s="24" t="s">
        <v>265</v>
      </c>
    </row>
    <row r="75" spans="1:6" ht="18" customHeight="1">
      <c r="A75" s="23" t="s">
        <v>197</v>
      </c>
      <c r="B75" s="41">
        <v>2</v>
      </c>
      <c r="C75" s="41">
        <v>74</v>
      </c>
      <c r="D75" s="35">
        <f aca="true" t="shared" si="12" ref="D75:D82">C75*450</f>
        <v>33300</v>
      </c>
      <c r="E75" s="36">
        <f aca="true" t="shared" si="13" ref="E75:E82">C75*600</f>
        <v>44400</v>
      </c>
      <c r="F75" s="24"/>
    </row>
    <row r="76" spans="1:6" ht="18" customHeight="1">
      <c r="A76" s="23" t="s">
        <v>198</v>
      </c>
      <c r="B76" s="41">
        <v>3</v>
      </c>
      <c r="C76" s="41">
        <v>102</v>
      </c>
      <c r="D76" s="35">
        <f t="shared" si="12"/>
        <v>45900</v>
      </c>
      <c r="E76" s="36">
        <f t="shared" si="13"/>
        <v>61200</v>
      </c>
      <c r="F76" s="24"/>
    </row>
    <row r="77" spans="1:6" ht="18" customHeight="1">
      <c r="A77" s="23" t="s">
        <v>199</v>
      </c>
      <c r="B77" s="41">
        <v>2</v>
      </c>
      <c r="C77" s="41">
        <v>85</v>
      </c>
      <c r="D77" s="35">
        <f t="shared" si="12"/>
        <v>38250</v>
      </c>
      <c r="E77" s="36">
        <f t="shared" si="13"/>
        <v>51000</v>
      </c>
      <c r="F77" s="24"/>
    </row>
    <row r="78" spans="1:6" ht="18" customHeight="1">
      <c r="A78" s="23" t="s">
        <v>243</v>
      </c>
      <c r="B78" s="41">
        <v>1</v>
      </c>
      <c r="C78" s="41">
        <v>59</v>
      </c>
      <c r="D78" s="35">
        <f t="shared" si="12"/>
        <v>26550</v>
      </c>
      <c r="E78" s="36">
        <f t="shared" si="13"/>
        <v>35400</v>
      </c>
      <c r="F78" s="24"/>
    </row>
    <row r="79" spans="1:6" ht="18" customHeight="1">
      <c r="A79" s="137" t="s">
        <v>244</v>
      </c>
      <c r="B79" s="140">
        <v>1</v>
      </c>
      <c r="C79" s="140">
        <v>46</v>
      </c>
      <c r="D79" s="134">
        <f t="shared" si="12"/>
        <v>20700</v>
      </c>
      <c r="E79" s="135">
        <f t="shared" si="13"/>
        <v>27600</v>
      </c>
      <c r="F79" s="139"/>
    </row>
    <row r="80" spans="1:6" ht="18" customHeight="1">
      <c r="A80" s="158" t="s">
        <v>245</v>
      </c>
      <c r="B80" s="174" t="s">
        <v>7</v>
      </c>
      <c r="C80" s="174">
        <v>31</v>
      </c>
      <c r="D80" s="160">
        <f t="shared" si="12"/>
        <v>13950</v>
      </c>
      <c r="E80" s="161">
        <f t="shared" si="13"/>
        <v>18600</v>
      </c>
      <c r="F80" s="162"/>
    </row>
    <row r="81" spans="1:6" ht="18" customHeight="1">
      <c r="A81" s="23" t="s">
        <v>263</v>
      </c>
      <c r="B81" s="41" t="s">
        <v>7</v>
      </c>
      <c r="C81" s="41">
        <v>36</v>
      </c>
      <c r="D81" s="35">
        <f t="shared" si="12"/>
        <v>16200</v>
      </c>
      <c r="E81" s="36">
        <f t="shared" si="13"/>
        <v>21600</v>
      </c>
      <c r="F81" s="24"/>
    </row>
    <row r="82" spans="1:8" s="27" customFormat="1" ht="18" customHeight="1" thickBot="1">
      <c r="A82" s="23" t="s">
        <v>264</v>
      </c>
      <c r="B82" s="41" t="s">
        <v>7</v>
      </c>
      <c r="C82" s="41">
        <v>39</v>
      </c>
      <c r="D82" s="35">
        <f t="shared" si="12"/>
        <v>17550</v>
      </c>
      <c r="E82" s="36">
        <f t="shared" si="13"/>
        <v>23400</v>
      </c>
      <c r="F82" s="24"/>
      <c r="G82" s="29"/>
      <c r="H82" s="28"/>
    </row>
    <row r="83" spans="1:6" ht="18" customHeight="1" thickBot="1">
      <c r="A83" s="16"/>
      <c r="B83" s="17"/>
      <c r="C83" s="17"/>
      <c r="D83" s="18" t="s">
        <v>38</v>
      </c>
      <c r="E83" s="18"/>
      <c r="F83" s="16"/>
    </row>
    <row r="84" spans="1:6" ht="18" customHeight="1">
      <c r="A84" s="19"/>
      <c r="B84" s="2"/>
      <c r="C84" s="2"/>
      <c r="D84" s="20" t="s">
        <v>39</v>
      </c>
      <c r="E84" s="20"/>
      <c r="F84" s="20"/>
    </row>
    <row r="85" spans="1:6" ht="18" customHeight="1">
      <c r="A85" s="21" t="s">
        <v>267</v>
      </c>
      <c r="B85" s="21"/>
      <c r="C85" s="21"/>
      <c r="D85" s="21"/>
      <c r="E85" s="21"/>
      <c r="F85" s="21"/>
    </row>
    <row r="86" spans="1:6" ht="18" customHeight="1" thickBot="1">
      <c r="A86" s="21"/>
      <c r="B86" s="21"/>
      <c r="C86" s="21"/>
      <c r="D86" s="21"/>
      <c r="E86" s="21"/>
      <c r="F86" s="21"/>
    </row>
    <row r="87" spans="1:6" ht="18" customHeight="1">
      <c r="A87" s="180" t="s">
        <v>234</v>
      </c>
      <c r="B87" s="181"/>
      <c r="C87" s="181"/>
      <c r="D87" s="181"/>
      <c r="E87" s="181"/>
      <c r="F87" s="182"/>
    </row>
    <row r="88" spans="1:6" ht="18" customHeight="1" thickBot="1">
      <c r="A88" s="183" t="s">
        <v>225</v>
      </c>
      <c r="B88" s="184"/>
      <c r="C88" s="184"/>
      <c r="D88" s="185"/>
      <c r="E88" s="185"/>
      <c r="F88" s="186"/>
    </row>
    <row r="89" spans="1:6" ht="18" customHeight="1" thickBot="1">
      <c r="A89" s="187" t="s">
        <v>1</v>
      </c>
      <c r="B89" s="189" t="s">
        <v>2</v>
      </c>
      <c r="C89" s="191" t="s">
        <v>3</v>
      </c>
      <c r="D89" s="30" t="s">
        <v>72</v>
      </c>
      <c r="E89" s="30" t="s">
        <v>74</v>
      </c>
      <c r="F89" s="193" t="s">
        <v>4</v>
      </c>
    </row>
    <row r="90" spans="1:6" ht="18" customHeight="1" thickBot="1">
      <c r="A90" s="195"/>
      <c r="B90" s="196"/>
      <c r="C90" s="197"/>
      <c r="D90" s="31" t="s">
        <v>222</v>
      </c>
      <c r="E90" s="31" t="s">
        <v>222</v>
      </c>
      <c r="F90" s="198"/>
    </row>
    <row r="91" spans="1:7" ht="18" customHeight="1" thickBot="1">
      <c r="A91" s="32" t="s">
        <v>140</v>
      </c>
      <c r="B91" s="51">
        <v>2</v>
      </c>
      <c r="C91" s="34">
        <v>82</v>
      </c>
      <c r="D91" s="104">
        <f>C91*550</f>
        <v>45100</v>
      </c>
      <c r="E91" s="105">
        <f>C91*700</f>
        <v>57400</v>
      </c>
      <c r="F91" s="37" t="s">
        <v>230</v>
      </c>
      <c r="G91" s="16"/>
    </row>
    <row r="92" spans="1:7" ht="18" customHeight="1">
      <c r="A92" s="23" t="s">
        <v>141</v>
      </c>
      <c r="B92" s="38">
        <v>1</v>
      </c>
      <c r="C92" s="38">
        <v>50.5</v>
      </c>
      <c r="D92" s="35">
        <f aca="true" t="shared" si="14" ref="D92:D98">C92*490</f>
        <v>24745</v>
      </c>
      <c r="E92" s="36">
        <f aca="true" t="shared" si="15" ref="E92:E98">C92*640</f>
        <v>32320</v>
      </c>
      <c r="F92" s="37" t="s">
        <v>231</v>
      </c>
      <c r="G92" s="16"/>
    </row>
    <row r="93" spans="1:7" ht="18" customHeight="1">
      <c r="A93" s="54" t="s">
        <v>142</v>
      </c>
      <c r="B93" s="55">
        <v>1</v>
      </c>
      <c r="C93" s="55">
        <v>33.5</v>
      </c>
      <c r="D93" s="56">
        <f t="shared" si="14"/>
        <v>16415</v>
      </c>
      <c r="E93" s="57">
        <f t="shared" si="15"/>
        <v>21440</v>
      </c>
      <c r="F93" s="58"/>
      <c r="G93" s="100"/>
    </row>
    <row r="94" spans="1:7" ht="18" customHeight="1" thickBot="1">
      <c r="A94" s="54" t="s">
        <v>143</v>
      </c>
      <c r="B94" s="55">
        <v>1</v>
      </c>
      <c r="C94" s="55">
        <v>35</v>
      </c>
      <c r="D94" s="56" t="s">
        <v>39</v>
      </c>
      <c r="E94" s="57" t="s">
        <v>235</v>
      </c>
      <c r="F94" s="58"/>
      <c r="G94" s="100"/>
    </row>
    <row r="95" spans="1:7" ht="18" customHeight="1" thickBot="1">
      <c r="A95" s="54" t="s">
        <v>144</v>
      </c>
      <c r="B95" s="55">
        <v>1</v>
      </c>
      <c r="C95" s="55">
        <v>46</v>
      </c>
      <c r="D95" s="56" t="s">
        <v>39</v>
      </c>
      <c r="E95" s="57" t="s">
        <v>235</v>
      </c>
      <c r="F95" s="65" t="s">
        <v>231</v>
      </c>
      <c r="G95" s="100"/>
    </row>
    <row r="96" spans="1:7" ht="18" customHeight="1">
      <c r="A96" s="87" t="s">
        <v>145</v>
      </c>
      <c r="B96" s="88">
        <v>1</v>
      </c>
      <c r="C96" s="88">
        <v>48</v>
      </c>
      <c r="D96" s="89">
        <f t="shared" si="14"/>
        <v>23520</v>
      </c>
      <c r="E96" s="90">
        <f t="shared" si="15"/>
        <v>30720</v>
      </c>
      <c r="F96" s="98" t="s">
        <v>231</v>
      </c>
      <c r="G96" s="101"/>
    </row>
    <row r="97" spans="1:7" ht="18" customHeight="1">
      <c r="A97" s="60" t="s">
        <v>146</v>
      </c>
      <c r="B97" s="61">
        <v>1</v>
      </c>
      <c r="C97" s="61">
        <v>46</v>
      </c>
      <c r="D97" s="62">
        <f t="shared" si="14"/>
        <v>22540</v>
      </c>
      <c r="E97" s="63">
        <f t="shared" si="15"/>
        <v>29440</v>
      </c>
      <c r="F97" s="64" t="s">
        <v>231</v>
      </c>
      <c r="G97" s="102"/>
    </row>
    <row r="98" spans="1:7" ht="18" customHeight="1">
      <c r="A98" s="47" t="s">
        <v>147</v>
      </c>
      <c r="B98" s="48" t="s">
        <v>7</v>
      </c>
      <c r="C98" s="48">
        <v>30</v>
      </c>
      <c r="D98" s="49">
        <f t="shared" si="14"/>
        <v>14700</v>
      </c>
      <c r="E98" s="50">
        <f t="shared" si="15"/>
        <v>19200</v>
      </c>
      <c r="F98" s="96"/>
      <c r="G98" s="103"/>
    </row>
    <row r="99" spans="1:7" ht="18" customHeight="1" thickBot="1">
      <c r="A99" s="54" t="s">
        <v>148</v>
      </c>
      <c r="B99" s="55">
        <v>1</v>
      </c>
      <c r="C99" s="55">
        <v>36</v>
      </c>
      <c r="D99" s="56" t="s">
        <v>39</v>
      </c>
      <c r="E99" s="57" t="s">
        <v>235</v>
      </c>
      <c r="F99" s="58"/>
      <c r="G99" s="100"/>
    </row>
    <row r="100" spans="1:7" ht="18" customHeight="1" thickBot="1">
      <c r="A100" s="23" t="s">
        <v>149</v>
      </c>
      <c r="B100" s="38">
        <v>1</v>
      </c>
      <c r="C100" s="38">
        <v>66</v>
      </c>
      <c r="D100" s="35">
        <f aca="true" t="shared" si="16" ref="D100:D105">C100*490</f>
        <v>32340</v>
      </c>
      <c r="E100" s="36">
        <f aca="true" t="shared" si="17" ref="E100:E105">C100*640</f>
        <v>42240</v>
      </c>
      <c r="F100" s="37" t="s">
        <v>231</v>
      </c>
      <c r="G100" s="16"/>
    </row>
    <row r="101" spans="1:7" ht="18" customHeight="1" thickBot="1">
      <c r="A101" s="23" t="s">
        <v>150</v>
      </c>
      <c r="B101" s="38">
        <v>3</v>
      </c>
      <c r="C101" s="38">
        <v>110</v>
      </c>
      <c r="D101" s="35">
        <f t="shared" si="16"/>
        <v>53900</v>
      </c>
      <c r="E101" s="36">
        <f t="shared" si="17"/>
        <v>70400</v>
      </c>
      <c r="F101" s="37" t="s">
        <v>231</v>
      </c>
      <c r="G101" s="16"/>
    </row>
    <row r="102" spans="1:7" ht="18" customHeight="1" thickBot="1">
      <c r="A102" s="54" t="s">
        <v>151</v>
      </c>
      <c r="B102" s="55">
        <v>2</v>
      </c>
      <c r="C102" s="55">
        <v>60</v>
      </c>
      <c r="D102" s="56">
        <f t="shared" si="16"/>
        <v>29400</v>
      </c>
      <c r="E102" s="57">
        <f t="shared" si="17"/>
        <v>38400</v>
      </c>
      <c r="F102" s="75" t="s">
        <v>231</v>
      </c>
      <c r="G102" s="100"/>
    </row>
    <row r="103" spans="1:7" ht="18" customHeight="1" thickBot="1">
      <c r="A103" s="23" t="s">
        <v>152</v>
      </c>
      <c r="B103" s="38">
        <v>1</v>
      </c>
      <c r="C103" s="38">
        <v>60</v>
      </c>
      <c r="D103" s="35">
        <f>C103*520</f>
        <v>31200</v>
      </c>
      <c r="E103" s="36">
        <f>C103*670</f>
        <v>40200</v>
      </c>
      <c r="F103" s="37" t="s">
        <v>231</v>
      </c>
      <c r="G103" s="16"/>
    </row>
    <row r="104" spans="1:9" ht="18" customHeight="1">
      <c r="A104" s="54" t="s">
        <v>153</v>
      </c>
      <c r="B104" s="55">
        <v>2</v>
      </c>
      <c r="C104" s="55">
        <v>75</v>
      </c>
      <c r="D104" s="56" t="s">
        <v>39</v>
      </c>
      <c r="E104" s="57" t="s">
        <v>235</v>
      </c>
      <c r="F104" s="65" t="s">
        <v>231</v>
      </c>
      <c r="G104" s="100"/>
      <c r="H104" s="12"/>
      <c r="I104" s="12"/>
    </row>
    <row r="105" spans="1:9" ht="18" customHeight="1">
      <c r="A105" s="23" t="s">
        <v>154</v>
      </c>
      <c r="B105" s="38" t="s">
        <v>7</v>
      </c>
      <c r="C105" s="38">
        <v>40</v>
      </c>
      <c r="D105" s="35">
        <f t="shared" si="16"/>
        <v>19600</v>
      </c>
      <c r="E105" s="36">
        <f t="shared" si="17"/>
        <v>25600</v>
      </c>
      <c r="F105" s="24"/>
      <c r="G105" s="16"/>
      <c r="H105" s="12"/>
      <c r="I105" s="17"/>
    </row>
    <row r="106" spans="1:9" ht="18" customHeight="1" thickBot="1">
      <c r="A106" s="23" t="s">
        <v>155</v>
      </c>
      <c r="B106" s="38" t="s">
        <v>7</v>
      </c>
      <c r="C106" s="38">
        <v>36</v>
      </c>
      <c r="D106" s="35">
        <f>C106*520</f>
        <v>18720</v>
      </c>
      <c r="E106" s="36">
        <f>C106*670</f>
        <v>24120</v>
      </c>
      <c r="F106" s="24"/>
      <c r="G106" s="16"/>
      <c r="H106" s="12"/>
      <c r="I106" s="17"/>
    </row>
    <row r="107" spans="1:9" ht="18" customHeight="1" thickBot="1">
      <c r="A107" s="23" t="s">
        <v>156</v>
      </c>
      <c r="B107" s="38">
        <v>1</v>
      </c>
      <c r="C107" s="38">
        <v>49</v>
      </c>
      <c r="D107" s="35">
        <f>C107*510</f>
        <v>24990</v>
      </c>
      <c r="E107" s="36">
        <f>C107*660</f>
        <v>32340</v>
      </c>
      <c r="F107" s="37" t="s">
        <v>231</v>
      </c>
      <c r="G107" s="16"/>
      <c r="H107" s="12"/>
      <c r="I107" s="17"/>
    </row>
    <row r="108" spans="1:9" ht="18" customHeight="1" thickBot="1">
      <c r="A108" s="87" t="s">
        <v>157</v>
      </c>
      <c r="B108" s="88" t="s">
        <v>7</v>
      </c>
      <c r="C108" s="88">
        <v>36</v>
      </c>
      <c r="D108" s="89">
        <f>C108*510</f>
        <v>18360</v>
      </c>
      <c r="E108" s="90">
        <f>C108*660</f>
        <v>23760</v>
      </c>
      <c r="F108" s="98" t="s">
        <v>231</v>
      </c>
      <c r="G108" s="101"/>
      <c r="H108" s="12"/>
      <c r="I108" s="17"/>
    </row>
    <row r="109" spans="1:9" ht="18" customHeight="1">
      <c r="A109" s="23" t="s">
        <v>158</v>
      </c>
      <c r="B109" s="38" t="s">
        <v>7</v>
      </c>
      <c r="C109" s="38">
        <v>36</v>
      </c>
      <c r="D109" s="35">
        <f>C109*550</f>
        <v>19800</v>
      </c>
      <c r="E109" s="36">
        <f>C109*700</f>
        <v>25200</v>
      </c>
      <c r="F109" s="37" t="s">
        <v>231</v>
      </c>
      <c r="G109" s="16"/>
      <c r="H109" s="110"/>
      <c r="I109" s="17"/>
    </row>
    <row r="110" spans="1:9" ht="18" customHeight="1" hidden="1">
      <c r="A110" s="23" t="s">
        <v>159</v>
      </c>
      <c r="B110" s="38">
        <v>3</v>
      </c>
      <c r="C110" s="38">
        <v>95</v>
      </c>
      <c r="D110" s="35">
        <f>C110*510</f>
        <v>48450</v>
      </c>
      <c r="E110" s="36">
        <f>C110*660</f>
        <v>62700</v>
      </c>
      <c r="F110" s="24"/>
      <c r="G110" s="16"/>
      <c r="H110" s="12"/>
      <c r="I110" s="17"/>
    </row>
    <row r="111" spans="1:9" ht="18" customHeight="1" hidden="1" thickBot="1">
      <c r="A111" s="54" t="s">
        <v>160</v>
      </c>
      <c r="B111" s="55" t="s">
        <v>7</v>
      </c>
      <c r="C111" s="55">
        <v>36</v>
      </c>
      <c r="D111" s="56" t="s">
        <v>39</v>
      </c>
      <c r="E111" s="57" t="s">
        <v>235</v>
      </c>
      <c r="F111" s="65" t="s">
        <v>231</v>
      </c>
      <c r="G111" s="16"/>
      <c r="H111" s="12"/>
      <c r="I111" s="17"/>
    </row>
    <row r="112" spans="1:9" ht="18" customHeight="1" thickBot="1">
      <c r="A112" s="23" t="s">
        <v>159</v>
      </c>
      <c r="B112" s="38" t="s">
        <v>7</v>
      </c>
      <c r="C112" s="38">
        <v>34</v>
      </c>
      <c r="D112" s="35">
        <f>C112*550</f>
        <v>18700</v>
      </c>
      <c r="E112" s="36">
        <f>C112*700</f>
        <v>23800</v>
      </c>
      <c r="F112" s="112"/>
      <c r="G112" s="16"/>
      <c r="H112" s="12"/>
      <c r="I112" s="17"/>
    </row>
    <row r="113" spans="1:9" ht="18" customHeight="1" thickBot="1">
      <c r="A113" s="54" t="s">
        <v>160</v>
      </c>
      <c r="B113" s="55" t="s">
        <v>7</v>
      </c>
      <c r="C113" s="55">
        <v>36</v>
      </c>
      <c r="D113" s="56">
        <f>C113*550</f>
        <v>19800</v>
      </c>
      <c r="E113" s="57">
        <f>C113*700</f>
        <v>25200</v>
      </c>
      <c r="F113" s="65" t="s">
        <v>231</v>
      </c>
      <c r="G113" s="16"/>
      <c r="H113" s="12"/>
      <c r="I113" s="17"/>
    </row>
    <row r="114" spans="1:9" ht="18" customHeight="1" thickBot="1">
      <c r="A114" s="54" t="s">
        <v>161</v>
      </c>
      <c r="B114" s="55" t="s">
        <v>7</v>
      </c>
      <c r="C114" s="55">
        <v>35</v>
      </c>
      <c r="D114" s="56" t="s">
        <v>39</v>
      </c>
      <c r="E114" s="57" t="s">
        <v>235</v>
      </c>
      <c r="F114" s="65" t="s">
        <v>231</v>
      </c>
      <c r="G114" s="16"/>
      <c r="H114" s="12"/>
      <c r="I114" s="17"/>
    </row>
    <row r="115" spans="1:9" ht="18" customHeight="1">
      <c r="A115" s="54" t="s">
        <v>162</v>
      </c>
      <c r="B115" s="55" t="s">
        <v>7</v>
      </c>
      <c r="C115" s="55">
        <v>36</v>
      </c>
      <c r="D115" s="56" t="s">
        <v>39</v>
      </c>
      <c r="E115" s="57" t="s">
        <v>235</v>
      </c>
      <c r="F115" s="65" t="s">
        <v>231</v>
      </c>
      <c r="G115" s="16"/>
      <c r="H115" s="12"/>
      <c r="I115" s="17"/>
    </row>
    <row r="116" spans="1:9" ht="18" customHeight="1">
      <c r="A116" s="152" t="s">
        <v>163</v>
      </c>
      <c r="B116" s="153" t="s">
        <v>7</v>
      </c>
      <c r="C116" s="153">
        <v>23</v>
      </c>
      <c r="D116" s="154">
        <f>C116*550</f>
        <v>12650</v>
      </c>
      <c r="E116" s="155">
        <f>C116*700</f>
        <v>16100</v>
      </c>
      <c r="F116" s="179" t="s">
        <v>266</v>
      </c>
      <c r="G116" s="16"/>
      <c r="H116" s="12"/>
      <c r="I116" s="17"/>
    </row>
    <row r="117" spans="1:9" s="2" customFormat="1" ht="18" customHeight="1" thickBot="1">
      <c r="A117" s="23" t="s">
        <v>164</v>
      </c>
      <c r="B117" s="38">
        <v>1</v>
      </c>
      <c r="C117" s="38">
        <v>49</v>
      </c>
      <c r="D117" s="35">
        <f>C117*550</f>
        <v>26950</v>
      </c>
      <c r="E117" s="36">
        <f>C117*700</f>
        <v>34300</v>
      </c>
      <c r="F117" s="24" t="s">
        <v>266</v>
      </c>
      <c r="G117" s="16"/>
      <c r="H117" s="12"/>
      <c r="I117" s="17"/>
    </row>
    <row r="118" spans="1:9" s="2" customFormat="1" ht="18" customHeight="1" thickBot="1">
      <c r="A118" s="152" t="s">
        <v>165</v>
      </c>
      <c r="B118" s="153">
        <v>1</v>
      </c>
      <c r="C118" s="153">
        <v>52</v>
      </c>
      <c r="D118" s="154">
        <f>C118*510</f>
        <v>26520</v>
      </c>
      <c r="E118" s="155">
        <f>C118*660</f>
        <v>34320</v>
      </c>
      <c r="F118" s="156" t="s">
        <v>231</v>
      </c>
      <c r="G118" s="100"/>
      <c r="H118" s="12"/>
      <c r="I118" s="17"/>
    </row>
    <row r="119" spans="1:9" s="2" customFormat="1" ht="18" customHeight="1">
      <c r="A119" s="23" t="s">
        <v>166</v>
      </c>
      <c r="B119" s="41">
        <v>3</v>
      </c>
      <c r="C119" s="41">
        <v>108</v>
      </c>
      <c r="D119" s="41">
        <f>C119*550</f>
        <v>59400</v>
      </c>
      <c r="E119" s="41">
        <f>C119*700</f>
        <v>75600</v>
      </c>
      <c r="F119" s="37" t="s">
        <v>231</v>
      </c>
      <c r="G119" s="16"/>
      <c r="H119" s="12"/>
      <c r="I119" s="17"/>
    </row>
    <row r="120" spans="1:9" s="2" customFormat="1" ht="18" customHeight="1">
      <c r="A120" s="168" t="s">
        <v>167</v>
      </c>
      <c r="B120" s="173">
        <v>2</v>
      </c>
      <c r="C120" s="173">
        <v>85</v>
      </c>
      <c r="D120" s="170">
        <f>C120*510</f>
        <v>43350</v>
      </c>
      <c r="E120" s="171">
        <f>C120*660</f>
        <v>56100</v>
      </c>
      <c r="F120" s="172" t="s">
        <v>266</v>
      </c>
      <c r="G120" s="16"/>
      <c r="H120" s="12"/>
      <c r="I120" s="17"/>
    </row>
    <row r="121" spans="1:10" s="2" customFormat="1" ht="18" customHeight="1">
      <c r="A121" s="23" t="s">
        <v>168</v>
      </c>
      <c r="B121" s="41">
        <v>3</v>
      </c>
      <c r="C121" s="41">
        <v>102</v>
      </c>
      <c r="D121" s="41">
        <f aca="true" t="shared" si="18" ref="D121:D127">C121*550</f>
        <v>56100</v>
      </c>
      <c r="E121" s="41">
        <f aca="true" t="shared" si="19" ref="E121:E127">C121*700</f>
        <v>71400</v>
      </c>
      <c r="F121" s="24" t="s">
        <v>266</v>
      </c>
      <c r="G121" s="16"/>
      <c r="H121" s="12"/>
      <c r="I121" s="17"/>
      <c r="J121" s="3"/>
    </row>
    <row r="122" spans="1:9" s="2" customFormat="1" ht="18" customHeight="1">
      <c r="A122" s="23" t="s">
        <v>169</v>
      </c>
      <c r="B122" s="38">
        <v>2</v>
      </c>
      <c r="C122" s="38">
        <v>79</v>
      </c>
      <c r="D122" s="35">
        <f t="shared" si="18"/>
        <v>43450</v>
      </c>
      <c r="E122" s="36">
        <f t="shared" si="19"/>
        <v>55300</v>
      </c>
      <c r="F122" s="24" t="s">
        <v>266</v>
      </c>
      <c r="G122" s="16"/>
      <c r="H122" s="12"/>
      <c r="I122" s="17"/>
    </row>
    <row r="123" spans="1:9" s="2" customFormat="1" ht="18" customHeight="1">
      <c r="A123" s="23" t="s">
        <v>258</v>
      </c>
      <c r="B123" s="38" t="s">
        <v>7</v>
      </c>
      <c r="C123" s="38">
        <v>31</v>
      </c>
      <c r="D123" s="35">
        <f t="shared" si="18"/>
        <v>17050</v>
      </c>
      <c r="E123" s="36">
        <f t="shared" si="19"/>
        <v>21700</v>
      </c>
      <c r="F123" s="24"/>
      <c r="G123" s="111"/>
      <c r="H123" s="12"/>
      <c r="I123" s="17"/>
    </row>
    <row r="124" spans="1:9" s="2" customFormat="1" ht="18" customHeight="1">
      <c r="A124" s="23" t="s">
        <v>259</v>
      </c>
      <c r="B124" s="38">
        <v>1</v>
      </c>
      <c r="C124" s="38">
        <v>46</v>
      </c>
      <c r="D124" s="35">
        <f t="shared" si="18"/>
        <v>25300</v>
      </c>
      <c r="E124" s="36">
        <f t="shared" si="19"/>
        <v>32200</v>
      </c>
      <c r="F124" s="24" t="s">
        <v>266</v>
      </c>
      <c r="G124" s="16"/>
      <c r="H124" s="7"/>
      <c r="I124" s="3"/>
    </row>
    <row r="125" spans="1:9" s="2" customFormat="1" ht="18" customHeight="1">
      <c r="A125" s="23" t="s">
        <v>260</v>
      </c>
      <c r="B125" s="38">
        <v>1</v>
      </c>
      <c r="C125" s="38">
        <v>59</v>
      </c>
      <c r="D125" s="35">
        <f t="shared" si="18"/>
        <v>32450</v>
      </c>
      <c r="E125" s="36">
        <f t="shared" si="19"/>
        <v>41300</v>
      </c>
      <c r="F125" s="24" t="s">
        <v>266</v>
      </c>
      <c r="G125" s="16"/>
      <c r="H125" s="7"/>
      <c r="I125" s="3"/>
    </row>
    <row r="126" spans="1:9" s="27" customFormat="1" ht="16.5" customHeight="1">
      <c r="A126" s="23" t="s">
        <v>261</v>
      </c>
      <c r="B126" s="38">
        <v>1</v>
      </c>
      <c r="C126" s="38">
        <v>52</v>
      </c>
      <c r="D126" s="35">
        <f t="shared" si="18"/>
        <v>28600</v>
      </c>
      <c r="E126" s="36">
        <f t="shared" si="19"/>
        <v>36400</v>
      </c>
      <c r="F126" s="24" t="s">
        <v>266</v>
      </c>
      <c r="G126" s="16"/>
      <c r="H126" s="7"/>
      <c r="I126" s="3"/>
    </row>
    <row r="127" spans="1:9" s="2" customFormat="1" ht="17.25" customHeight="1" thickBot="1">
      <c r="A127" s="106" t="s">
        <v>262</v>
      </c>
      <c r="B127" s="107">
        <v>1</v>
      </c>
      <c r="C127" s="107">
        <v>63</v>
      </c>
      <c r="D127" s="35">
        <f t="shared" si="18"/>
        <v>34650</v>
      </c>
      <c r="E127" s="36">
        <f t="shared" si="19"/>
        <v>44100</v>
      </c>
      <c r="F127" s="108" t="s">
        <v>265</v>
      </c>
      <c r="G127" s="16"/>
      <c r="H127" s="7"/>
      <c r="I127" s="3"/>
    </row>
    <row r="128" spans="1:6" s="2" customFormat="1" ht="18" customHeight="1" thickBot="1">
      <c r="A128" s="16"/>
      <c r="B128" s="17"/>
      <c r="C128" s="17"/>
      <c r="D128" s="45" t="s">
        <v>38</v>
      </c>
      <c r="E128" s="45"/>
      <c r="F128" s="16"/>
    </row>
    <row r="129" spans="1:6" ht="18" customHeight="1">
      <c r="A129" s="19"/>
      <c r="B129" s="2"/>
      <c r="C129" s="2"/>
      <c r="D129" s="20" t="s">
        <v>39</v>
      </c>
      <c r="E129" s="20"/>
      <c r="F129" s="20"/>
    </row>
    <row r="130" spans="1:6" ht="18" customHeight="1">
      <c r="A130" s="21" t="s">
        <v>267</v>
      </c>
      <c r="B130" s="21"/>
      <c r="C130" s="21"/>
      <c r="D130" s="21"/>
      <c r="E130" s="21"/>
      <c r="F130" s="21"/>
    </row>
    <row r="131" spans="1:6" ht="18" customHeight="1" thickBot="1">
      <c r="A131" s="21"/>
      <c r="B131" s="21"/>
      <c r="C131" s="21"/>
      <c r="D131" s="21"/>
      <c r="E131" s="21"/>
      <c r="F131" s="21"/>
    </row>
    <row r="132" spans="1:6" ht="18" customHeight="1">
      <c r="A132" s="180" t="s">
        <v>234</v>
      </c>
      <c r="B132" s="181"/>
      <c r="C132" s="181"/>
      <c r="D132" s="181"/>
      <c r="E132" s="181"/>
      <c r="F132" s="182"/>
    </row>
    <row r="133" spans="1:6" ht="18" customHeight="1" thickBot="1">
      <c r="A133" s="183" t="s">
        <v>226</v>
      </c>
      <c r="B133" s="184"/>
      <c r="C133" s="184"/>
      <c r="D133" s="185"/>
      <c r="E133" s="185"/>
      <c r="F133" s="186"/>
    </row>
    <row r="134" spans="1:6" ht="18" customHeight="1" thickBot="1">
      <c r="A134" s="187" t="s">
        <v>1</v>
      </c>
      <c r="B134" s="189" t="s">
        <v>2</v>
      </c>
      <c r="C134" s="191" t="s">
        <v>3</v>
      </c>
      <c r="D134" s="30" t="s">
        <v>72</v>
      </c>
      <c r="E134" s="30" t="s">
        <v>74</v>
      </c>
      <c r="F134" s="193" t="s">
        <v>4</v>
      </c>
    </row>
    <row r="135" spans="1:6" ht="18" customHeight="1" thickBot="1">
      <c r="A135" s="195"/>
      <c r="B135" s="196"/>
      <c r="C135" s="197"/>
      <c r="D135" s="31" t="s">
        <v>222</v>
      </c>
      <c r="E135" s="31" t="s">
        <v>222</v>
      </c>
      <c r="F135" s="194"/>
    </row>
    <row r="136" spans="1:6" ht="18" customHeight="1">
      <c r="A136" s="131" t="s">
        <v>75</v>
      </c>
      <c r="B136" s="132">
        <v>3</v>
      </c>
      <c r="C136" s="133">
        <v>115</v>
      </c>
      <c r="D136" s="134">
        <f>C136*550</f>
        <v>63250</v>
      </c>
      <c r="E136" s="135">
        <f>C136*700</f>
        <v>80500</v>
      </c>
      <c r="F136" s="136" t="s">
        <v>223</v>
      </c>
    </row>
    <row r="137" spans="1:6" ht="18" customHeight="1">
      <c r="A137" s="54" t="s">
        <v>76</v>
      </c>
      <c r="B137" s="55">
        <v>1</v>
      </c>
      <c r="C137" s="55">
        <v>45</v>
      </c>
      <c r="D137" s="56">
        <f aca="true" t="shared" si="20" ref="D137:D166">C137*550</f>
        <v>24750</v>
      </c>
      <c r="E137" s="57">
        <f aca="true" t="shared" si="21" ref="E137:E147">C137*700</f>
        <v>31500</v>
      </c>
      <c r="F137" s="125" t="s">
        <v>223</v>
      </c>
    </row>
    <row r="138" spans="1:6" ht="18" customHeight="1">
      <c r="A138" s="87" t="s">
        <v>77</v>
      </c>
      <c r="B138" s="88">
        <v>1</v>
      </c>
      <c r="C138" s="88">
        <v>45</v>
      </c>
      <c r="D138" s="89">
        <f t="shared" si="20"/>
        <v>24750</v>
      </c>
      <c r="E138" s="90">
        <f t="shared" si="21"/>
        <v>31500</v>
      </c>
      <c r="F138" s="99" t="s">
        <v>223</v>
      </c>
    </row>
    <row r="139" spans="1:6" ht="18" customHeight="1">
      <c r="A139" s="168" t="s">
        <v>78</v>
      </c>
      <c r="B139" s="169">
        <v>1</v>
      </c>
      <c r="C139" s="169">
        <v>60</v>
      </c>
      <c r="D139" s="170">
        <f t="shared" si="20"/>
        <v>33000</v>
      </c>
      <c r="E139" s="171">
        <f t="shared" si="21"/>
        <v>42000</v>
      </c>
      <c r="F139" s="172" t="s">
        <v>231</v>
      </c>
    </row>
    <row r="140" spans="1:6" ht="18" customHeight="1">
      <c r="A140" s="54" t="s">
        <v>79</v>
      </c>
      <c r="B140" s="55">
        <v>1</v>
      </c>
      <c r="C140" s="55">
        <v>60</v>
      </c>
      <c r="D140" s="56">
        <f t="shared" si="20"/>
        <v>33000</v>
      </c>
      <c r="E140" s="57">
        <f t="shared" si="21"/>
        <v>42000</v>
      </c>
      <c r="F140" s="58" t="s">
        <v>231</v>
      </c>
    </row>
    <row r="141" spans="1:6" ht="18" customHeight="1">
      <c r="A141" s="23" t="s">
        <v>80</v>
      </c>
      <c r="B141" s="38">
        <v>1</v>
      </c>
      <c r="C141" s="38">
        <v>55</v>
      </c>
      <c r="D141" s="35">
        <f t="shared" si="20"/>
        <v>30250</v>
      </c>
      <c r="E141" s="36">
        <f t="shared" si="21"/>
        <v>38500</v>
      </c>
      <c r="F141" s="24" t="s">
        <v>231</v>
      </c>
    </row>
    <row r="142" spans="1:6" ht="18" customHeight="1">
      <c r="A142" s="23" t="s">
        <v>81</v>
      </c>
      <c r="B142" s="38">
        <v>1</v>
      </c>
      <c r="C142" s="38">
        <v>55</v>
      </c>
      <c r="D142" s="35">
        <f t="shared" si="20"/>
        <v>30250</v>
      </c>
      <c r="E142" s="36">
        <f t="shared" si="21"/>
        <v>38500</v>
      </c>
      <c r="F142" s="24" t="s">
        <v>231</v>
      </c>
    </row>
    <row r="143" spans="1:6" ht="18" customHeight="1">
      <c r="A143" s="158" t="s">
        <v>82</v>
      </c>
      <c r="B143" s="159">
        <v>1</v>
      </c>
      <c r="C143" s="159">
        <v>40</v>
      </c>
      <c r="D143" s="160">
        <f t="shared" si="20"/>
        <v>22000</v>
      </c>
      <c r="E143" s="161">
        <f t="shared" si="21"/>
        <v>28000</v>
      </c>
      <c r="F143" s="162" t="s">
        <v>223</v>
      </c>
    </row>
    <row r="144" spans="1:6" ht="18" customHeight="1">
      <c r="A144" s="158" t="s">
        <v>83</v>
      </c>
      <c r="B144" s="159">
        <v>1</v>
      </c>
      <c r="C144" s="159">
        <v>55</v>
      </c>
      <c r="D144" s="160">
        <f t="shared" si="20"/>
        <v>30250</v>
      </c>
      <c r="E144" s="161">
        <f t="shared" si="21"/>
        <v>38500</v>
      </c>
      <c r="F144" s="162" t="s">
        <v>223</v>
      </c>
    </row>
    <row r="145" spans="1:6" ht="18" customHeight="1">
      <c r="A145" s="23" t="s">
        <v>84</v>
      </c>
      <c r="B145" s="38">
        <v>1</v>
      </c>
      <c r="C145" s="38">
        <v>65</v>
      </c>
      <c r="D145" s="35">
        <f t="shared" si="20"/>
        <v>35750</v>
      </c>
      <c r="E145" s="36">
        <f t="shared" si="21"/>
        <v>45500</v>
      </c>
      <c r="F145" s="24" t="s">
        <v>231</v>
      </c>
    </row>
    <row r="146" spans="1:6" ht="18" customHeight="1">
      <c r="A146" s="23" t="s">
        <v>85</v>
      </c>
      <c r="B146" s="38">
        <v>3</v>
      </c>
      <c r="C146" s="38">
        <v>125</v>
      </c>
      <c r="D146" s="35">
        <f t="shared" si="20"/>
        <v>68750</v>
      </c>
      <c r="E146" s="36">
        <f t="shared" si="21"/>
        <v>87500</v>
      </c>
      <c r="F146" s="24" t="s">
        <v>231</v>
      </c>
    </row>
    <row r="147" spans="1:6" ht="18" customHeight="1">
      <c r="A147" s="23" t="s">
        <v>86</v>
      </c>
      <c r="B147" s="38">
        <v>2</v>
      </c>
      <c r="C147" s="38">
        <v>70</v>
      </c>
      <c r="D147" s="35">
        <f t="shared" si="20"/>
        <v>38500</v>
      </c>
      <c r="E147" s="36">
        <f t="shared" si="21"/>
        <v>49000</v>
      </c>
      <c r="F147" s="24" t="s">
        <v>231</v>
      </c>
    </row>
    <row r="148" spans="1:6" ht="18" customHeight="1">
      <c r="A148" s="126" t="s">
        <v>87</v>
      </c>
      <c r="B148" s="127">
        <v>2</v>
      </c>
      <c r="C148" s="127">
        <v>75</v>
      </c>
      <c r="D148" s="128">
        <f t="shared" si="20"/>
        <v>41250</v>
      </c>
      <c r="E148" s="129">
        <f aca="true" t="shared" si="22" ref="E148:E164">C148*700</f>
        <v>52500</v>
      </c>
      <c r="F148" s="141" t="s">
        <v>231</v>
      </c>
    </row>
    <row r="149" spans="1:6" ht="18" customHeight="1">
      <c r="A149" s="23" t="s">
        <v>88</v>
      </c>
      <c r="B149" s="38">
        <v>1</v>
      </c>
      <c r="C149" s="38">
        <v>60</v>
      </c>
      <c r="D149" s="35">
        <f t="shared" si="20"/>
        <v>33000</v>
      </c>
      <c r="E149" s="36">
        <f t="shared" si="22"/>
        <v>42000</v>
      </c>
      <c r="F149" s="24" t="s">
        <v>231</v>
      </c>
    </row>
    <row r="150" spans="1:6" ht="18" customHeight="1">
      <c r="A150" s="147" t="s">
        <v>89</v>
      </c>
      <c r="B150" s="148">
        <v>2</v>
      </c>
      <c r="C150" s="148">
        <v>75</v>
      </c>
      <c r="D150" s="149">
        <f t="shared" si="20"/>
        <v>41250</v>
      </c>
      <c r="E150" s="150">
        <f t="shared" si="22"/>
        <v>52500</v>
      </c>
      <c r="F150" s="151" t="s">
        <v>231</v>
      </c>
    </row>
    <row r="151" spans="1:6" ht="18" customHeight="1">
      <c r="A151" s="23" t="s">
        <v>90</v>
      </c>
      <c r="B151" s="38">
        <v>1</v>
      </c>
      <c r="C151" s="38">
        <v>60</v>
      </c>
      <c r="D151" s="35">
        <f t="shared" si="20"/>
        <v>33000</v>
      </c>
      <c r="E151" s="36">
        <f t="shared" si="22"/>
        <v>42000</v>
      </c>
      <c r="F151" s="24" t="s">
        <v>223</v>
      </c>
    </row>
    <row r="152" spans="1:6" ht="18" customHeight="1">
      <c r="A152" s="42" t="s">
        <v>91</v>
      </c>
      <c r="B152" s="43">
        <v>1</v>
      </c>
      <c r="C152" s="43">
        <v>65</v>
      </c>
      <c r="D152" s="93">
        <f t="shared" si="20"/>
        <v>35750</v>
      </c>
      <c r="E152" s="94">
        <f t="shared" si="22"/>
        <v>45500</v>
      </c>
      <c r="F152" s="64" t="s">
        <v>223</v>
      </c>
    </row>
    <row r="153" spans="1:9" ht="18" customHeight="1">
      <c r="A153" s="13" t="s">
        <v>92</v>
      </c>
      <c r="B153" s="14">
        <v>1</v>
      </c>
      <c r="C153" s="14">
        <v>53</v>
      </c>
      <c r="D153" s="35">
        <f t="shared" si="20"/>
        <v>29150</v>
      </c>
      <c r="E153" s="36">
        <f t="shared" si="22"/>
        <v>37100</v>
      </c>
      <c r="F153" s="24" t="s">
        <v>231</v>
      </c>
      <c r="I153" s="109"/>
    </row>
    <row r="154" spans="1:9" ht="18" customHeight="1">
      <c r="A154" s="13" t="s">
        <v>93</v>
      </c>
      <c r="B154" s="14" t="s">
        <v>7</v>
      </c>
      <c r="C154" s="14">
        <v>37</v>
      </c>
      <c r="D154" s="35">
        <f t="shared" si="20"/>
        <v>20350</v>
      </c>
      <c r="E154" s="36">
        <f t="shared" si="22"/>
        <v>25900</v>
      </c>
      <c r="F154" s="24" t="s">
        <v>223</v>
      </c>
      <c r="I154" s="109"/>
    </row>
    <row r="155" spans="1:9" ht="18" customHeight="1">
      <c r="A155" s="13" t="s">
        <v>94</v>
      </c>
      <c r="B155" s="14" t="s">
        <v>7</v>
      </c>
      <c r="C155" s="14">
        <v>45</v>
      </c>
      <c r="D155" s="35">
        <f t="shared" si="20"/>
        <v>24750</v>
      </c>
      <c r="E155" s="36">
        <f t="shared" si="22"/>
        <v>31500</v>
      </c>
      <c r="F155" s="24" t="s">
        <v>231</v>
      </c>
      <c r="I155" s="109"/>
    </row>
    <row r="156" spans="1:9" ht="18" customHeight="1">
      <c r="A156" s="137" t="s">
        <v>95</v>
      </c>
      <c r="B156" s="138" t="s">
        <v>7</v>
      </c>
      <c r="C156" s="138">
        <v>45</v>
      </c>
      <c r="D156" s="134">
        <f t="shared" si="20"/>
        <v>24750</v>
      </c>
      <c r="E156" s="135">
        <f t="shared" si="22"/>
        <v>31500</v>
      </c>
      <c r="F156" s="139" t="s">
        <v>231</v>
      </c>
      <c r="G156" s="11"/>
      <c r="H156" s="11"/>
      <c r="I156" s="109"/>
    </row>
    <row r="157" spans="1:9" ht="18" customHeight="1">
      <c r="A157" s="13" t="s">
        <v>96</v>
      </c>
      <c r="B157" s="14">
        <v>1</v>
      </c>
      <c r="C157" s="14">
        <v>54</v>
      </c>
      <c r="D157" s="35">
        <f t="shared" si="20"/>
        <v>29700</v>
      </c>
      <c r="E157" s="36">
        <f t="shared" si="22"/>
        <v>37800</v>
      </c>
      <c r="F157" s="24" t="s">
        <v>223</v>
      </c>
      <c r="I157" s="109"/>
    </row>
    <row r="158" spans="1:9" ht="18" customHeight="1">
      <c r="A158" s="13" t="s">
        <v>97</v>
      </c>
      <c r="B158" s="14">
        <v>1</v>
      </c>
      <c r="C158" s="14">
        <v>60</v>
      </c>
      <c r="D158" s="35">
        <f t="shared" si="20"/>
        <v>33000</v>
      </c>
      <c r="E158" s="36">
        <f t="shared" si="22"/>
        <v>42000</v>
      </c>
      <c r="F158" s="24" t="s">
        <v>223</v>
      </c>
      <c r="I158" s="109"/>
    </row>
    <row r="159" spans="1:9" ht="18" customHeight="1">
      <c r="A159" s="13" t="s">
        <v>98</v>
      </c>
      <c r="B159" s="14" t="s">
        <v>7</v>
      </c>
      <c r="C159" s="14">
        <v>45</v>
      </c>
      <c r="D159" s="35">
        <f t="shared" si="20"/>
        <v>24750</v>
      </c>
      <c r="E159" s="36">
        <f t="shared" si="22"/>
        <v>31500</v>
      </c>
      <c r="F159" s="24" t="s">
        <v>231</v>
      </c>
      <c r="I159" s="109"/>
    </row>
    <row r="160" spans="1:9" ht="18" customHeight="1">
      <c r="A160" s="68" t="s">
        <v>99</v>
      </c>
      <c r="B160" s="69" t="s">
        <v>7</v>
      </c>
      <c r="C160" s="69">
        <v>45</v>
      </c>
      <c r="D160" s="70">
        <f t="shared" si="20"/>
        <v>24750</v>
      </c>
      <c r="E160" s="71">
        <f t="shared" si="22"/>
        <v>31500</v>
      </c>
      <c r="F160" s="72" t="s">
        <v>231</v>
      </c>
      <c r="I160" s="109"/>
    </row>
    <row r="161" spans="1:9" ht="18" customHeight="1">
      <c r="A161" s="68" t="s">
        <v>100</v>
      </c>
      <c r="B161" s="69" t="s">
        <v>7</v>
      </c>
      <c r="C161" s="69">
        <v>45</v>
      </c>
      <c r="D161" s="70">
        <f t="shared" si="20"/>
        <v>24750</v>
      </c>
      <c r="E161" s="71">
        <f t="shared" si="22"/>
        <v>31500</v>
      </c>
      <c r="F161" s="72" t="s">
        <v>231</v>
      </c>
      <c r="I161" s="109"/>
    </row>
    <row r="162" spans="1:9" ht="18" customHeight="1">
      <c r="A162" s="13" t="s">
        <v>101</v>
      </c>
      <c r="B162" s="14">
        <v>1</v>
      </c>
      <c r="C162" s="14">
        <v>60</v>
      </c>
      <c r="D162" s="35">
        <f t="shared" si="20"/>
        <v>33000</v>
      </c>
      <c r="E162" s="36">
        <f t="shared" si="22"/>
        <v>42000</v>
      </c>
      <c r="F162" s="24" t="s">
        <v>231</v>
      </c>
      <c r="I162" s="109"/>
    </row>
    <row r="163" spans="1:9" ht="18" customHeight="1">
      <c r="A163" s="13" t="s">
        <v>102</v>
      </c>
      <c r="B163" s="14">
        <v>1</v>
      </c>
      <c r="C163" s="14">
        <v>54</v>
      </c>
      <c r="D163" s="35">
        <f t="shared" si="20"/>
        <v>29700</v>
      </c>
      <c r="E163" s="36">
        <f t="shared" si="22"/>
        <v>37800</v>
      </c>
      <c r="F163" s="24" t="s">
        <v>223</v>
      </c>
      <c r="I163" s="109"/>
    </row>
    <row r="164" spans="1:9" ht="18" customHeight="1">
      <c r="A164" s="13" t="s">
        <v>103</v>
      </c>
      <c r="B164" s="14">
        <v>2</v>
      </c>
      <c r="C164" s="14">
        <v>90</v>
      </c>
      <c r="D164" s="35">
        <f t="shared" si="20"/>
        <v>49500</v>
      </c>
      <c r="E164" s="36">
        <f t="shared" si="22"/>
        <v>63000</v>
      </c>
      <c r="F164" s="24" t="s">
        <v>223</v>
      </c>
      <c r="G164" s="12"/>
      <c r="I164" s="109"/>
    </row>
    <row r="165" spans="1:9" ht="18" customHeight="1">
      <c r="A165" s="54" t="s">
        <v>104</v>
      </c>
      <c r="B165" s="55">
        <v>3</v>
      </c>
      <c r="C165" s="55">
        <v>125</v>
      </c>
      <c r="D165" s="56" t="s">
        <v>39</v>
      </c>
      <c r="E165" s="57" t="s">
        <v>235</v>
      </c>
      <c r="F165" s="58" t="s">
        <v>223</v>
      </c>
      <c r="G165" s="12"/>
      <c r="I165" s="109"/>
    </row>
    <row r="166" spans="1:9" s="27" customFormat="1" ht="18" customHeight="1">
      <c r="A166" s="147" t="s">
        <v>105</v>
      </c>
      <c r="B166" s="148">
        <v>2</v>
      </c>
      <c r="C166" s="148">
        <v>95</v>
      </c>
      <c r="D166" s="149">
        <f t="shared" si="20"/>
        <v>52250</v>
      </c>
      <c r="E166" s="150">
        <f>C166*700</f>
        <v>66500</v>
      </c>
      <c r="F166" s="151" t="s">
        <v>223</v>
      </c>
      <c r="G166" s="29"/>
      <c r="H166" s="28"/>
      <c r="I166" s="28"/>
    </row>
    <row r="167" spans="1:9" ht="18" customHeight="1">
      <c r="A167" s="13" t="s">
        <v>106</v>
      </c>
      <c r="B167" s="14">
        <v>3</v>
      </c>
      <c r="C167" s="14">
        <v>125</v>
      </c>
      <c r="D167" s="35">
        <f>C167*550</f>
        <v>68750</v>
      </c>
      <c r="E167" s="36">
        <f>C167*700</f>
        <v>87500</v>
      </c>
      <c r="F167" s="24" t="s">
        <v>231</v>
      </c>
      <c r="I167" s="109"/>
    </row>
    <row r="168" spans="1:9" ht="18" customHeight="1">
      <c r="A168" s="13" t="s">
        <v>249</v>
      </c>
      <c r="B168" s="14">
        <v>1</v>
      </c>
      <c r="C168" s="14">
        <v>67</v>
      </c>
      <c r="D168" s="35">
        <f>C168*550</f>
        <v>36850</v>
      </c>
      <c r="E168" s="36">
        <f>C168*700</f>
        <v>46900</v>
      </c>
      <c r="F168" s="24" t="s">
        <v>266</v>
      </c>
      <c r="I168" s="109"/>
    </row>
    <row r="169" spans="1:9" ht="18" customHeight="1">
      <c r="A169" s="13" t="s">
        <v>250</v>
      </c>
      <c r="B169" s="14">
        <v>1</v>
      </c>
      <c r="C169" s="14">
        <v>53</v>
      </c>
      <c r="D169" s="35">
        <f>C169*550</f>
        <v>29150</v>
      </c>
      <c r="E169" s="36">
        <f>C169*700</f>
        <v>37100</v>
      </c>
      <c r="F169" s="24" t="s">
        <v>266</v>
      </c>
      <c r="I169" s="109"/>
    </row>
    <row r="170" spans="1:9" ht="18" customHeight="1">
      <c r="A170" s="163" t="s">
        <v>251</v>
      </c>
      <c r="B170" s="164" t="s">
        <v>7</v>
      </c>
      <c r="C170" s="164">
        <v>31</v>
      </c>
      <c r="D170" s="165">
        <f>C170*550</f>
        <v>17050</v>
      </c>
      <c r="E170" s="166">
        <f>C170*700</f>
        <v>21700</v>
      </c>
      <c r="F170" s="167" t="s">
        <v>266</v>
      </c>
      <c r="I170" s="109"/>
    </row>
    <row r="171" spans="1:6" ht="18" customHeight="1">
      <c r="A171" s="21" t="s">
        <v>267</v>
      </c>
      <c r="B171" s="2"/>
      <c r="C171" s="3"/>
      <c r="D171" s="3"/>
      <c r="E171" s="3"/>
      <c r="F171" s="3"/>
    </row>
    <row r="172" spans="1:6" ht="18" customHeight="1" thickBot="1">
      <c r="A172" s="21"/>
      <c r="B172" s="2"/>
      <c r="C172" s="3"/>
      <c r="D172" s="3"/>
      <c r="E172" s="3"/>
      <c r="F172" s="3"/>
    </row>
    <row r="173" spans="1:8" ht="18" customHeight="1" thickBot="1">
      <c r="A173" s="180" t="s">
        <v>234</v>
      </c>
      <c r="B173" s="181"/>
      <c r="C173" s="181"/>
      <c r="D173" s="181"/>
      <c r="E173" s="181"/>
      <c r="F173" s="182"/>
      <c r="G173" s="12"/>
      <c r="H173" s="12"/>
    </row>
    <row r="174" spans="1:8" ht="18" customHeight="1" thickBot="1">
      <c r="A174" s="199" t="s">
        <v>227</v>
      </c>
      <c r="B174" s="200"/>
      <c r="C174" s="200"/>
      <c r="D174" s="200"/>
      <c r="E174" s="200"/>
      <c r="F174" s="201"/>
      <c r="G174" s="12"/>
      <c r="H174" s="12"/>
    </row>
    <row r="175" spans="1:8" ht="18" customHeight="1">
      <c r="A175" s="202" t="s">
        <v>40</v>
      </c>
      <c r="B175" s="204" t="s">
        <v>41</v>
      </c>
      <c r="C175" s="206" t="s">
        <v>3</v>
      </c>
      <c r="D175" s="9" t="s">
        <v>72</v>
      </c>
      <c r="E175" s="39" t="s">
        <v>74</v>
      </c>
      <c r="F175" s="208" t="s">
        <v>4</v>
      </c>
      <c r="G175" s="12"/>
      <c r="H175" s="12"/>
    </row>
    <row r="176" spans="1:8" ht="18" customHeight="1" thickBot="1">
      <c r="A176" s="203"/>
      <c r="B176" s="205"/>
      <c r="C176" s="207"/>
      <c r="D176" s="10" t="s">
        <v>222</v>
      </c>
      <c r="E176" s="40" t="s">
        <v>222</v>
      </c>
      <c r="F176" s="209"/>
      <c r="G176" s="12"/>
      <c r="H176" s="12"/>
    </row>
    <row r="177" spans="1:8" ht="18" customHeight="1">
      <c r="A177" s="114" t="s">
        <v>107</v>
      </c>
      <c r="B177" s="115">
        <v>3</v>
      </c>
      <c r="C177" s="115">
        <v>115</v>
      </c>
      <c r="D177" s="56">
        <f>C177*550</f>
        <v>63250</v>
      </c>
      <c r="E177" s="57">
        <f>C177*700</f>
        <v>80500</v>
      </c>
      <c r="F177" s="57" t="s">
        <v>223</v>
      </c>
      <c r="G177" s="12"/>
      <c r="H177" s="12"/>
    </row>
    <row r="178" spans="1:8" ht="18" customHeight="1">
      <c r="A178" s="47" t="s">
        <v>108</v>
      </c>
      <c r="B178" s="48">
        <v>1</v>
      </c>
      <c r="C178" s="48">
        <v>45</v>
      </c>
      <c r="D178" s="49">
        <f aca="true" t="shared" si="23" ref="D178:D207">C178*550</f>
        <v>24750</v>
      </c>
      <c r="E178" s="50">
        <f aca="true" t="shared" si="24" ref="E178:E207">C178*700</f>
        <v>31500</v>
      </c>
      <c r="F178" s="50" t="s">
        <v>223</v>
      </c>
      <c r="G178" s="12"/>
      <c r="H178" s="12"/>
    </row>
    <row r="179" spans="1:8" ht="18" customHeight="1">
      <c r="A179" s="54" t="s">
        <v>109</v>
      </c>
      <c r="B179" s="55">
        <v>1</v>
      </c>
      <c r="C179" s="55">
        <v>45</v>
      </c>
      <c r="D179" s="56" t="s">
        <v>39</v>
      </c>
      <c r="E179" s="57" t="s">
        <v>235</v>
      </c>
      <c r="F179" s="99" t="s">
        <v>223</v>
      </c>
      <c r="G179" s="12"/>
      <c r="H179" s="12"/>
    </row>
    <row r="180" spans="1:8" ht="18" customHeight="1">
      <c r="A180" s="23" t="s">
        <v>110</v>
      </c>
      <c r="B180" s="38">
        <v>1</v>
      </c>
      <c r="C180" s="38">
        <v>60</v>
      </c>
      <c r="D180" s="52">
        <f t="shared" si="23"/>
        <v>33000</v>
      </c>
      <c r="E180" s="53">
        <f t="shared" si="24"/>
        <v>42000</v>
      </c>
      <c r="F180" s="24" t="s">
        <v>231</v>
      </c>
      <c r="G180" s="12"/>
      <c r="H180" s="12"/>
    </row>
    <row r="181" spans="1:8" ht="18" customHeight="1">
      <c r="A181" s="13" t="s">
        <v>111</v>
      </c>
      <c r="B181" s="14">
        <v>1</v>
      </c>
      <c r="C181" s="14">
        <v>60</v>
      </c>
      <c r="D181" s="35">
        <f t="shared" si="23"/>
        <v>33000</v>
      </c>
      <c r="E181" s="36">
        <f t="shared" si="24"/>
        <v>42000</v>
      </c>
      <c r="F181" s="36" t="s">
        <v>231</v>
      </c>
      <c r="G181" s="12"/>
      <c r="H181" s="12"/>
    </row>
    <row r="182" spans="1:6" ht="18" customHeight="1">
      <c r="A182" s="42" t="s">
        <v>112</v>
      </c>
      <c r="B182" s="43">
        <v>1</v>
      </c>
      <c r="C182" s="43">
        <v>55</v>
      </c>
      <c r="D182" s="93">
        <f t="shared" si="23"/>
        <v>30250</v>
      </c>
      <c r="E182" s="94">
        <f t="shared" si="24"/>
        <v>38500</v>
      </c>
      <c r="F182" s="94" t="s">
        <v>231</v>
      </c>
    </row>
    <row r="183" spans="1:6" ht="18" customHeight="1">
      <c r="A183" s="13" t="s">
        <v>113</v>
      </c>
      <c r="B183" s="14">
        <v>1</v>
      </c>
      <c r="C183" s="14">
        <v>55</v>
      </c>
      <c r="D183" s="35">
        <f t="shared" si="23"/>
        <v>30250</v>
      </c>
      <c r="E183" s="36">
        <f t="shared" si="24"/>
        <v>38500</v>
      </c>
      <c r="F183" s="24" t="s">
        <v>231</v>
      </c>
    </row>
    <row r="184" spans="1:6" ht="18" customHeight="1">
      <c r="A184" s="54" t="s">
        <v>114</v>
      </c>
      <c r="B184" s="55">
        <v>1</v>
      </c>
      <c r="C184" s="55">
        <v>40</v>
      </c>
      <c r="D184" s="56" t="s">
        <v>39</v>
      </c>
      <c r="E184" s="57" t="s">
        <v>235</v>
      </c>
      <c r="F184" s="57" t="s">
        <v>223</v>
      </c>
    </row>
    <row r="185" spans="1:6" ht="18" customHeight="1">
      <c r="A185" s="168" t="s">
        <v>115</v>
      </c>
      <c r="B185" s="169">
        <v>1</v>
      </c>
      <c r="C185" s="169">
        <v>55</v>
      </c>
      <c r="D185" s="170">
        <f t="shared" si="23"/>
        <v>30250</v>
      </c>
      <c r="E185" s="171">
        <f t="shared" si="24"/>
        <v>38500</v>
      </c>
      <c r="F185" s="172" t="s">
        <v>223</v>
      </c>
    </row>
    <row r="186" spans="1:6" ht="18" customHeight="1">
      <c r="A186" s="13" t="s">
        <v>116</v>
      </c>
      <c r="B186" s="14">
        <v>1</v>
      </c>
      <c r="C186" s="14">
        <v>65</v>
      </c>
      <c r="D186" s="35">
        <f t="shared" si="23"/>
        <v>35750</v>
      </c>
      <c r="E186" s="36">
        <f t="shared" si="24"/>
        <v>45500</v>
      </c>
      <c r="F186" s="24" t="s">
        <v>231</v>
      </c>
    </row>
    <row r="187" spans="1:6" ht="18" customHeight="1">
      <c r="A187" s="13" t="s">
        <v>117</v>
      </c>
      <c r="B187" s="14">
        <v>3</v>
      </c>
      <c r="C187" s="14">
        <v>125</v>
      </c>
      <c r="D187" s="35">
        <f t="shared" si="23"/>
        <v>68750</v>
      </c>
      <c r="E187" s="36">
        <f t="shared" si="24"/>
        <v>87500</v>
      </c>
      <c r="F187" s="24" t="s">
        <v>231</v>
      </c>
    </row>
    <row r="188" spans="1:6" ht="18" customHeight="1">
      <c r="A188" s="13" t="s">
        <v>118</v>
      </c>
      <c r="B188" s="14">
        <v>2</v>
      </c>
      <c r="C188" s="14">
        <v>70</v>
      </c>
      <c r="D188" s="35">
        <f t="shared" si="23"/>
        <v>38500</v>
      </c>
      <c r="E188" s="36">
        <f t="shared" si="24"/>
        <v>49000</v>
      </c>
      <c r="F188" s="24" t="s">
        <v>231</v>
      </c>
    </row>
    <row r="189" spans="1:6" ht="18" customHeight="1">
      <c r="A189" s="42" t="s">
        <v>119</v>
      </c>
      <c r="B189" s="43">
        <v>2</v>
      </c>
      <c r="C189" s="43">
        <v>75</v>
      </c>
      <c r="D189" s="93">
        <f t="shared" si="23"/>
        <v>41250</v>
      </c>
      <c r="E189" s="94">
        <f t="shared" si="24"/>
        <v>52500</v>
      </c>
      <c r="F189" s="94" t="s">
        <v>231</v>
      </c>
    </row>
    <row r="190" spans="1:6" ht="18" customHeight="1">
      <c r="A190" s="13" t="s">
        <v>120</v>
      </c>
      <c r="B190" s="14">
        <v>1</v>
      </c>
      <c r="C190" s="14">
        <v>60</v>
      </c>
      <c r="D190" s="35">
        <f t="shared" si="23"/>
        <v>33000</v>
      </c>
      <c r="E190" s="36">
        <f t="shared" si="24"/>
        <v>42000</v>
      </c>
      <c r="F190" s="24" t="s">
        <v>231</v>
      </c>
    </row>
    <row r="191" spans="1:6" ht="18" customHeight="1">
      <c r="A191" s="13" t="s">
        <v>121</v>
      </c>
      <c r="B191" s="14">
        <v>2</v>
      </c>
      <c r="C191" s="14">
        <v>75</v>
      </c>
      <c r="D191" s="35">
        <f t="shared" si="23"/>
        <v>41250</v>
      </c>
      <c r="E191" s="36">
        <f t="shared" si="24"/>
        <v>52500</v>
      </c>
      <c r="F191" s="24" t="s">
        <v>231</v>
      </c>
    </row>
    <row r="192" spans="1:6" ht="18" customHeight="1">
      <c r="A192" s="47" t="s">
        <v>122</v>
      </c>
      <c r="B192" s="48">
        <v>1</v>
      </c>
      <c r="C192" s="48">
        <v>60</v>
      </c>
      <c r="D192" s="49">
        <f t="shared" si="23"/>
        <v>33000</v>
      </c>
      <c r="E192" s="50">
        <f t="shared" si="24"/>
        <v>42000</v>
      </c>
      <c r="F192" s="50" t="s">
        <v>223</v>
      </c>
    </row>
    <row r="193" spans="1:6" ht="18" customHeight="1">
      <c r="A193" s="23" t="s">
        <v>123</v>
      </c>
      <c r="B193" s="38">
        <v>1</v>
      </c>
      <c r="C193" s="38">
        <v>65</v>
      </c>
      <c r="D193" s="52">
        <f t="shared" si="23"/>
        <v>35750</v>
      </c>
      <c r="E193" s="53">
        <f t="shared" si="24"/>
        <v>45500</v>
      </c>
      <c r="F193" s="24" t="s">
        <v>223</v>
      </c>
    </row>
    <row r="194" spans="1:6" ht="18" customHeight="1">
      <c r="A194" s="13" t="s">
        <v>124</v>
      </c>
      <c r="B194" s="14">
        <v>1</v>
      </c>
      <c r="C194" s="14">
        <v>53</v>
      </c>
      <c r="D194" s="35">
        <f t="shared" si="23"/>
        <v>29150</v>
      </c>
      <c r="E194" s="36">
        <f t="shared" si="24"/>
        <v>37100</v>
      </c>
      <c r="F194" s="24" t="s">
        <v>231</v>
      </c>
    </row>
    <row r="195" spans="1:6" ht="18" customHeight="1">
      <c r="A195" s="13" t="s">
        <v>125</v>
      </c>
      <c r="B195" s="14" t="s">
        <v>7</v>
      </c>
      <c r="C195" s="14">
        <v>37</v>
      </c>
      <c r="D195" s="35">
        <f t="shared" si="23"/>
        <v>20350</v>
      </c>
      <c r="E195" s="36">
        <f t="shared" si="24"/>
        <v>25900</v>
      </c>
      <c r="F195" s="24" t="s">
        <v>223</v>
      </c>
    </row>
    <row r="196" spans="1:6" ht="18" customHeight="1">
      <c r="A196" s="13" t="s">
        <v>126</v>
      </c>
      <c r="B196" s="14" t="s">
        <v>7</v>
      </c>
      <c r="C196" s="14">
        <v>45</v>
      </c>
      <c r="D196" s="35">
        <f t="shared" si="23"/>
        <v>24750</v>
      </c>
      <c r="E196" s="36">
        <f t="shared" si="24"/>
        <v>31500</v>
      </c>
      <c r="F196" s="24" t="s">
        <v>231</v>
      </c>
    </row>
    <row r="197" spans="1:8" ht="18" customHeight="1">
      <c r="A197" s="13" t="s">
        <v>127</v>
      </c>
      <c r="B197" s="14" t="s">
        <v>7</v>
      </c>
      <c r="C197" s="14">
        <v>45</v>
      </c>
      <c r="D197" s="35">
        <f t="shared" si="23"/>
        <v>24750</v>
      </c>
      <c r="E197" s="36">
        <f t="shared" si="24"/>
        <v>31500</v>
      </c>
      <c r="F197" s="24" t="s">
        <v>231</v>
      </c>
      <c r="G197" s="11"/>
      <c r="H197" s="11"/>
    </row>
    <row r="198" spans="1:6" ht="18" customHeight="1">
      <c r="A198" s="13" t="s">
        <v>128</v>
      </c>
      <c r="B198" s="14">
        <v>1</v>
      </c>
      <c r="C198" s="14">
        <v>54</v>
      </c>
      <c r="D198" s="35">
        <f t="shared" si="23"/>
        <v>29700</v>
      </c>
      <c r="E198" s="36">
        <f t="shared" si="24"/>
        <v>37800</v>
      </c>
      <c r="F198" s="24" t="s">
        <v>223</v>
      </c>
    </row>
    <row r="199" spans="1:6" ht="18" customHeight="1">
      <c r="A199" s="13" t="s">
        <v>129</v>
      </c>
      <c r="B199" s="14">
        <v>1</v>
      </c>
      <c r="C199" s="14">
        <v>60</v>
      </c>
      <c r="D199" s="35">
        <f t="shared" si="23"/>
        <v>33000</v>
      </c>
      <c r="E199" s="36">
        <f t="shared" si="24"/>
        <v>42000</v>
      </c>
      <c r="F199" s="24" t="s">
        <v>223</v>
      </c>
    </row>
    <row r="200" spans="1:6" ht="18" customHeight="1">
      <c r="A200" s="13" t="s">
        <v>130</v>
      </c>
      <c r="B200" s="14" t="s">
        <v>7</v>
      </c>
      <c r="C200" s="14">
        <v>45</v>
      </c>
      <c r="D200" s="35">
        <f t="shared" si="23"/>
        <v>24750</v>
      </c>
      <c r="E200" s="36">
        <f t="shared" si="24"/>
        <v>31500</v>
      </c>
      <c r="F200" s="24" t="s">
        <v>231</v>
      </c>
    </row>
    <row r="201" spans="1:6" ht="18" customHeight="1">
      <c r="A201" s="68" t="s">
        <v>131</v>
      </c>
      <c r="B201" s="69" t="s">
        <v>7</v>
      </c>
      <c r="C201" s="69">
        <v>45</v>
      </c>
      <c r="D201" s="70">
        <f t="shared" si="23"/>
        <v>24750</v>
      </c>
      <c r="E201" s="71">
        <f t="shared" si="24"/>
        <v>31500</v>
      </c>
      <c r="F201" s="72" t="s">
        <v>231</v>
      </c>
    </row>
    <row r="202" spans="1:6" ht="18" customHeight="1">
      <c r="A202" s="68" t="s">
        <v>132</v>
      </c>
      <c r="B202" s="69" t="s">
        <v>7</v>
      </c>
      <c r="C202" s="69">
        <v>45</v>
      </c>
      <c r="D202" s="70">
        <f t="shared" si="23"/>
        <v>24750</v>
      </c>
      <c r="E202" s="71">
        <f t="shared" si="24"/>
        <v>31500</v>
      </c>
      <c r="F202" s="72" t="s">
        <v>231</v>
      </c>
    </row>
    <row r="203" spans="1:6" ht="18" customHeight="1">
      <c r="A203" s="158" t="s">
        <v>133</v>
      </c>
      <c r="B203" s="159">
        <v>1</v>
      </c>
      <c r="C203" s="159">
        <v>60</v>
      </c>
      <c r="D203" s="160">
        <f t="shared" si="23"/>
        <v>33000</v>
      </c>
      <c r="E203" s="161">
        <f t="shared" si="24"/>
        <v>42000</v>
      </c>
      <c r="F203" s="162" t="s">
        <v>231</v>
      </c>
    </row>
    <row r="204" spans="1:6" ht="18" customHeight="1">
      <c r="A204" s="13" t="s">
        <v>134</v>
      </c>
      <c r="B204" s="14">
        <v>1</v>
      </c>
      <c r="C204" s="14">
        <v>54</v>
      </c>
      <c r="D204" s="35">
        <f t="shared" si="23"/>
        <v>29700</v>
      </c>
      <c r="E204" s="36">
        <f t="shared" si="24"/>
        <v>37800</v>
      </c>
      <c r="F204" s="24" t="s">
        <v>223</v>
      </c>
    </row>
    <row r="205" spans="1:6" ht="18" customHeight="1">
      <c r="A205" s="147" t="s">
        <v>135</v>
      </c>
      <c r="B205" s="148">
        <v>2</v>
      </c>
      <c r="C205" s="148">
        <v>90</v>
      </c>
      <c r="D205" s="149">
        <f t="shared" si="23"/>
        <v>49500</v>
      </c>
      <c r="E205" s="150">
        <f t="shared" si="24"/>
        <v>63000</v>
      </c>
      <c r="F205" s="151" t="s">
        <v>223</v>
      </c>
    </row>
    <row r="206" spans="1:6" ht="18" customHeight="1">
      <c r="A206" s="54" t="s">
        <v>136</v>
      </c>
      <c r="B206" s="55">
        <v>3</v>
      </c>
      <c r="C206" s="55">
        <v>125</v>
      </c>
      <c r="D206" s="56" t="s">
        <v>39</v>
      </c>
      <c r="E206" s="57" t="s">
        <v>235</v>
      </c>
      <c r="F206" s="58" t="s">
        <v>223</v>
      </c>
    </row>
    <row r="207" spans="1:8" s="27" customFormat="1" ht="17.25" customHeight="1">
      <c r="A207" s="54" t="s">
        <v>137</v>
      </c>
      <c r="B207" s="55">
        <v>2</v>
      </c>
      <c r="C207" s="55">
        <v>95</v>
      </c>
      <c r="D207" s="56">
        <f t="shared" si="23"/>
        <v>52250</v>
      </c>
      <c r="E207" s="57">
        <f t="shared" si="24"/>
        <v>66500</v>
      </c>
      <c r="F207" s="57" t="s">
        <v>223</v>
      </c>
      <c r="G207" s="29"/>
      <c r="H207" s="28"/>
    </row>
    <row r="208" spans="1:6" ht="18" customHeight="1">
      <c r="A208" s="68" t="s">
        <v>138</v>
      </c>
      <c r="B208" s="69">
        <v>3</v>
      </c>
      <c r="C208" s="69">
        <v>125</v>
      </c>
      <c r="D208" s="70">
        <f>C208*550</f>
        <v>68750</v>
      </c>
      <c r="E208" s="71">
        <f>C208*700</f>
        <v>87500</v>
      </c>
      <c r="F208" s="71" t="s">
        <v>231</v>
      </c>
    </row>
    <row r="209" spans="1:6" ht="18" customHeight="1">
      <c r="A209" s="158" t="s">
        <v>246</v>
      </c>
      <c r="B209" s="159">
        <v>1</v>
      </c>
      <c r="C209" s="159">
        <v>67</v>
      </c>
      <c r="D209" s="160">
        <f>C209*550</f>
        <v>36850</v>
      </c>
      <c r="E209" s="161">
        <f>C209*700</f>
        <v>46900</v>
      </c>
      <c r="F209" s="162" t="s">
        <v>266</v>
      </c>
    </row>
    <row r="210" spans="1:6" ht="18" customHeight="1">
      <c r="A210" s="13" t="s">
        <v>247</v>
      </c>
      <c r="B210" s="14">
        <v>1</v>
      </c>
      <c r="C210" s="14">
        <v>53</v>
      </c>
      <c r="D210" s="35">
        <f>C210*550</f>
        <v>29150</v>
      </c>
      <c r="E210" s="36">
        <f>C210*700</f>
        <v>37100</v>
      </c>
      <c r="F210" s="24" t="s">
        <v>266</v>
      </c>
    </row>
    <row r="211" spans="1:6" ht="18" customHeight="1">
      <c r="A211" s="163" t="s">
        <v>248</v>
      </c>
      <c r="B211" s="164" t="s">
        <v>7</v>
      </c>
      <c r="C211" s="164">
        <v>31</v>
      </c>
      <c r="D211" s="165">
        <f>C211*550</f>
        <v>17050</v>
      </c>
      <c r="E211" s="166">
        <f>C211*700</f>
        <v>21700</v>
      </c>
      <c r="F211" s="167" t="s">
        <v>266</v>
      </c>
    </row>
    <row r="212" spans="1:6" ht="18" customHeight="1" thickBot="1">
      <c r="A212" s="16"/>
      <c r="B212" s="17"/>
      <c r="C212" s="17"/>
      <c r="D212" s="26" t="s">
        <v>38</v>
      </c>
      <c r="E212" s="25"/>
      <c r="F212" s="22"/>
    </row>
    <row r="213" spans="1:6" ht="18" customHeight="1">
      <c r="A213" s="19"/>
      <c r="B213" s="2"/>
      <c r="C213" s="2"/>
      <c r="D213" s="20" t="s">
        <v>39</v>
      </c>
      <c r="E213" s="20"/>
      <c r="F213" s="20"/>
    </row>
    <row r="214" spans="1:6" ht="18" customHeight="1">
      <c r="A214" s="21" t="s">
        <v>267</v>
      </c>
      <c r="B214" s="21"/>
      <c r="C214" s="21"/>
      <c r="D214" s="21"/>
      <c r="E214" s="21"/>
      <c r="F214" s="21"/>
    </row>
    <row r="215" spans="1:6" ht="18" customHeight="1" thickBot="1">
      <c r="A215" s="21"/>
      <c r="B215" s="21"/>
      <c r="C215" s="21"/>
      <c r="D215" s="21"/>
      <c r="E215" s="21"/>
      <c r="F215" s="21"/>
    </row>
    <row r="216" spans="1:6" ht="18" customHeight="1" thickBot="1">
      <c r="A216" s="180" t="s">
        <v>233</v>
      </c>
      <c r="B216" s="181"/>
      <c r="C216" s="181"/>
      <c r="D216" s="181"/>
      <c r="E216" s="181"/>
      <c r="F216" s="182"/>
    </row>
    <row r="217" spans="1:6" ht="18" customHeight="1" thickBot="1">
      <c r="A217" s="199" t="s">
        <v>228</v>
      </c>
      <c r="B217" s="200"/>
      <c r="C217" s="200"/>
      <c r="D217" s="200"/>
      <c r="E217" s="200"/>
      <c r="F217" s="201"/>
    </row>
    <row r="218" spans="1:6" ht="18" customHeight="1">
      <c r="A218" s="202" t="s">
        <v>40</v>
      </c>
      <c r="B218" s="204" t="s">
        <v>41</v>
      </c>
      <c r="C218" s="206" t="s">
        <v>3</v>
      </c>
      <c r="D218" s="9" t="s">
        <v>72</v>
      </c>
      <c r="E218" s="39" t="s">
        <v>74</v>
      </c>
      <c r="F218" s="208" t="s">
        <v>4</v>
      </c>
    </row>
    <row r="219" spans="1:6" ht="18" customHeight="1" thickBot="1">
      <c r="A219" s="203"/>
      <c r="B219" s="205"/>
      <c r="C219" s="207"/>
      <c r="D219" s="10" t="s">
        <v>222</v>
      </c>
      <c r="E219" s="40" t="s">
        <v>222</v>
      </c>
      <c r="F219" s="209"/>
    </row>
    <row r="220" spans="1:6" ht="18" customHeight="1">
      <c r="A220" s="116" t="s">
        <v>42</v>
      </c>
      <c r="B220" s="117">
        <v>3</v>
      </c>
      <c r="C220" s="118">
        <v>115</v>
      </c>
      <c r="D220" s="118">
        <v>63250</v>
      </c>
      <c r="E220" s="119">
        <v>80500</v>
      </c>
      <c r="F220" s="119" t="s">
        <v>223</v>
      </c>
    </row>
    <row r="221" spans="1:6" ht="18" customHeight="1">
      <c r="A221" s="47" t="s">
        <v>43</v>
      </c>
      <c r="B221" s="48">
        <v>1</v>
      </c>
      <c r="C221" s="48">
        <v>45</v>
      </c>
      <c r="D221" s="48">
        <v>24750</v>
      </c>
      <c r="E221" s="66">
        <v>31500</v>
      </c>
      <c r="F221" s="66" t="s">
        <v>223</v>
      </c>
    </row>
    <row r="222" spans="1:6" ht="18" customHeight="1">
      <c r="A222" s="47" t="s">
        <v>44</v>
      </c>
      <c r="B222" s="48">
        <v>1</v>
      </c>
      <c r="C222" s="48">
        <v>45</v>
      </c>
      <c r="D222" s="48">
        <v>24750</v>
      </c>
      <c r="E222" s="66">
        <v>31500</v>
      </c>
      <c r="F222" s="66" t="s">
        <v>223</v>
      </c>
    </row>
    <row r="223" spans="1:6" ht="18" customHeight="1">
      <c r="A223" s="23" t="s">
        <v>45</v>
      </c>
      <c r="B223" s="38">
        <v>1</v>
      </c>
      <c r="C223" s="38">
        <v>60</v>
      </c>
      <c r="D223" s="38">
        <v>33000</v>
      </c>
      <c r="E223" s="41">
        <v>42000</v>
      </c>
      <c r="F223" s="24" t="s">
        <v>231</v>
      </c>
    </row>
    <row r="224" spans="1:6" ht="18" customHeight="1">
      <c r="A224" s="23" t="s">
        <v>46</v>
      </c>
      <c r="B224" s="38">
        <v>1</v>
      </c>
      <c r="C224" s="38">
        <v>60</v>
      </c>
      <c r="D224" s="38">
        <v>33000</v>
      </c>
      <c r="E224" s="41">
        <v>42000</v>
      </c>
      <c r="F224" s="41" t="s">
        <v>231</v>
      </c>
    </row>
    <row r="225" spans="1:6" ht="18" customHeight="1">
      <c r="A225" s="23" t="s">
        <v>139</v>
      </c>
      <c r="B225" s="38">
        <v>1</v>
      </c>
      <c r="C225" s="38">
        <v>55</v>
      </c>
      <c r="D225" s="38">
        <v>30250</v>
      </c>
      <c r="E225" s="41">
        <v>38500</v>
      </c>
      <c r="F225" s="24" t="s">
        <v>231</v>
      </c>
    </row>
    <row r="226" spans="1:6" ht="18" customHeight="1">
      <c r="A226" s="23" t="s">
        <v>47</v>
      </c>
      <c r="B226" s="38">
        <v>1</v>
      </c>
      <c r="C226" s="38">
        <v>55</v>
      </c>
      <c r="D226" s="38">
        <v>30250</v>
      </c>
      <c r="E226" s="41">
        <v>38500</v>
      </c>
      <c r="F226" s="24" t="s">
        <v>231</v>
      </c>
    </row>
    <row r="227" spans="1:6" ht="18" customHeight="1">
      <c r="A227" s="54" t="s">
        <v>48</v>
      </c>
      <c r="B227" s="55">
        <v>1</v>
      </c>
      <c r="C227" s="55">
        <v>40</v>
      </c>
      <c r="D227" s="59" t="s">
        <v>39</v>
      </c>
      <c r="E227" s="59" t="s">
        <v>235</v>
      </c>
      <c r="F227" s="59" t="s">
        <v>223</v>
      </c>
    </row>
    <row r="228" spans="1:6" ht="15.75" customHeight="1">
      <c r="A228" s="54" t="s">
        <v>49</v>
      </c>
      <c r="B228" s="55">
        <v>1</v>
      </c>
      <c r="C228" s="55">
        <v>55</v>
      </c>
      <c r="D228" s="59" t="s">
        <v>39</v>
      </c>
      <c r="E228" s="59" t="s">
        <v>235</v>
      </c>
      <c r="F228" s="59" t="s">
        <v>223</v>
      </c>
    </row>
    <row r="229" spans="1:6" ht="14.25" customHeight="1">
      <c r="A229" s="13" t="s">
        <v>50</v>
      </c>
      <c r="B229" s="14">
        <v>1</v>
      </c>
      <c r="C229" s="14">
        <v>65</v>
      </c>
      <c r="D229" s="15">
        <v>35750</v>
      </c>
      <c r="E229" s="41">
        <v>45500</v>
      </c>
      <c r="F229" s="24" t="s">
        <v>231</v>
      </c>
    </row>
    <row r="230" spans="1:6" ht="18" customHeight="1">
      <c r="A230" s="13" t="s">
        <v>51</v>
      </c>
      <c r="B230" s="14">
        <v>3</v>
      </c>
      <c r="C230" s="14">
        <v>125</v>
      </c>
      <c r="D230" s="15">
        <v>68750</v>
      </c>
      <c r="E230" s="41">
        <v>87500</v>
      </c>
      <c r="F230" s="24" t="s">
        <v>231</v>
      </c>
    </row>
    <row r="231" spans="1:6" ht="18" customHeight="1">
      <c r="A231" s="13" t="s">
        <v>52</v>
      </c>
      <c r="B231" s="14">
        <v>2</v>
      </c>
      <c r="C231" s="14">
        <v>70</v>
      </c>
      <c r="D231" s="15">
        <v>38500</v>
      </c>
      <c r="E231" s="41">
        <v>49000</v>
      </c>
      <c r="F231" s="24" t="s">
        <v>231</v>
      </c>
    </row>
    <row r="232" spans="1:6" ht="18" customHeight="1">
      <c r="A232" s="13" t="s">
        <v>53</v>
      </c>
      <c r="B232" s="14">
        <v>2</v>
      </c>
      <c r="C232" s="14">
        <v>75</v>
      </c>
      <c r="D232" s="15">
        <v>41250</v>
      </c>
      <c r="E232" s="41">
        <v>52500</v>
      </c>
      <c r="F232" s="41" t="s">
        <v>231</v>
      </c>
    </row>
    <row r="233" spans="1:6" ht="18" customHeight="1">
      <c r="A233" s="137" t="s">
        <v>54</v>
      </c>
      <c r="B233" s="138">
        <v>1</v>
      </c>
      <c r="C233" s="138">
        <v>60</v>
      </c>
      <c r="D233" s="140">
        <v>33000</v>
      </c>
      <c r="E233" s="140">
        <v>42000</v>
      </c>
      <c r="F233" s="139" t="s">
        <v>231</v>
      </c>
    </row>
    <row r="234" spans="1:6" ht="18" customHeight="1">
      <c r="A234" s="13" t="s">
        <v>55</v>
      </c>
      <c r="B234" s="14">
        <v>2</v>
      </c>
      <c r="C234" s="14">
        <v>75</v>
      </c>
      <c r="D234" s="15">
        <v>41250</v>
      </c>
      <c r="E234" s="41">
        <v>52500</v>
      </c>
      <c r="F234" s="24" t="s">
        <v>231</v>
      </c>
    </row>
    <row r="235" spans="1:6" ht="18" customHeight="1">
      <c r="A235" s="76" t="s">
        <v>56</v>
      </c>
      <c r="B235" s="77">
        <v>1</v>
      </c>
      <c r="C235" s="77">
        <v>60</v>
      </c>
      <c r="D235" s="81">
        <v>33000</v>
      </c>
      <c r="E235" s="81">
        <v>42000</v>
      </c>
      <c r="F235" s="81" t="s">
        <v>223</v>
      </c>
    </row>
    <row r="236" spans="1:6" ht="18" customHeight="1">
      <c r="A236" s="23" t="s">
        <v>57</v>
      </c>
      <c r="B236" s="38">
        <v>1</v>
      </c>
      <c r="C236" s="38">
        <v>65</v>
      </c>
      <c r="D236" s="97">
        <v>35750</v>
      </c>
      <c r="E236" s="97">
        <v>45500</v>
      </c>
      <c r="F236" s="24" t="s">
        <v>223</v>
      </c>
    </row>
    <row r="237" spans="1:8" ht="18" customHeight="1">
      <c r="A237" s="13" t="s">
        <v>58</v>
      </c>
      <c r="B237" s="14">
        <v>1</v>
      </c>
      <c r="C237" s="14">
        <v>53</v>
      </c>
      <c r="D237" s="35">
        <f aca="true" t="shared" si="25" ref="D237:D250">C237*550</f>
        <v>29150</v>
      </c>
      <c r="E237" s="36">
        <f aca="true" t="shared" si="26" ref="E237:E248">C237*700</f>
        <v>37100</v>
      </c>
      <c r="F237" s="24" t="s">
        <v>231</v>
      </c>
      <c r="G237" s="11"/>
      <c r="H237" s="11"/>
    </row>
    <row r="238" spans="1:6" ht="18" customHeight="1">
      <c r="A238" s="13" t="s">
        <v>59</v>
      </c>
      <c r="B238" s="14" t="s">
        <v>7</v>
      </c>
      <c r="C238" s="14">
        <v>37</v>
      </c>
      <c r="D238" s="35">
        <f t="shared" si="25"/>
        <v>20350</v>
      </c>
      <c r="E238" s="36">
        <f t="shared" si="26"/>
        <v>25900</v>
      </c>
      <c r="F238" s="24" t="s">
        <v>223</v>
      </c>
    </row>
    <row r="239" spans="1:6" ht="18" customHeight="1">
      <c r="A239" s="13" t="s">
        <v>73</v>
      </c>
      <c r="B239" s="14" t="s">
        <v>7</v>
      </c>
      <c r="C239" s="14">
        <v>45</v>
      </c>
      <c r="D239" s="35">
        <f t="shared" si="25"/>
        <v>24750</v>
      </c>
      <c r="E239" s="36">
        <f t="shared" si="26"/>
        <v>31500</v>
      </c>
      <c r="F239" s="24" t="s">
        <v>231</v>
      </c>
    </row>
    <row r="240" spans="1:6" ht="18" customHeight="1">
      <c r="A240" s="13" t="s">
        <v>60</v>
      </c>
      <c r="B240" s="14" t="s">
        <v>7</v>
      </c>
      <c r="C240" s="14">
        <v>45</v>
      </c>
      <c r="D240" s="35">
        <f t="shared" si="25"/>
        <v>24750</v>
      </c>
      <c r="E240" s="36">
        <f t="shared" si="26"/>
        <v>31500</v>
      </c>
      <c r="F240" s="24" t="s">
        <v>231</v>
      </c>
    </row>
    <row r="241" spans="1:6" ht="18" customHeight="1">
      <c r="A241" s="13" t="s">
        <v>61</v>
      </c>
      <c r="B241" s="14">
        <v>1</v>
      </c>
      <c r="C241" s="14">
        <v>54</v>
      </c>
      <c r="D241" s="35">
        <f t="shared" si="25"/>
        <v>29700</v>
      </c>
      <c r="E241" s="36">
        <f t="shared" si="26"/>
        <v>37800</v>
      </c>
      <c r="F241" s="24" t="s">
        <v>223</v>
      </c>
    </row>
    <row r="242" spans="1:6" ht="18" customHeight="1">
      <c r="A242" s="13" t="s">
        <v>62</v>
      </c>
      <c r="B242" s="14">
        <v>1</v>
      </c>
      <c r="C242" s="14">
        <v>60</v>
      </c>
      <c r="D242" s="35">
        <f t="shared" si="25"/>
        <v>33000</v>
      </c>
      <c r="E242" s="36">
        <f t="shared" si="26"/>
        <v>42000</v>
      </c>
      <c r="F242" s="24" t="s">
        <v>223</v>
      </c>
    </row>
    <row r="243" spans="1:6" ht="18" customHeight="1">
      <c r="A243" s="13" t="s">
        <v>63</v>
      </c>
      <c r="B243" s="14" t="s">
        <v>7</v>
      </c>
      <c r="C243" s="14">
        <v>45</v>
      </c>
      <c r="D243" s="35">
        <f t="shared" si="25"/>
        <v>24750</v>
      </c>
      <c r="E243" s="36">
        <f t="shared" si="26"/>
        <v>31500</v>
      </c>
      <c r="F243" s="24" t="s">
        <v>231</v>
      </c>
    </row>
    <row r="244" spans="1:6" ht="18" customHeight="1">
      <c r="A244" s="68" t="s">
        <v>64</v>
      </c>
      <c r="B244" s="69" t="s">
        <v>7</v>
      </c>
      <c r="C244" s="69">
        <v>45</v>
      </c>
      <c r="D244" s="70">
        <f t="shared" si="25"/>
        <v>24750</v>
      </c>
      <c r="E244" s="71">
        <f t="shared" si="26"/>
        <v>31500</v>
      </c>
      <c r="F244" s="72" t="s">
        <v>231</v>
      </c>
    </row>
    <row r="245" spans="1:6" ht="18" customHeight="1">
      <c r="A245" s="168" t="s">
        <v>65</v>
      </c>
      <c r="B245" s="169" t="s">
        <v>7</v>
      </c>
      <c r="C245" s="169">
        <v>45</v>
      </c>
      <c r="D245" s="170">
        <f t="shared" si="25"/>
        <v>24750</v>
      </c>
      <c r="E245" s="171">
        <f t="shared" si="26"/>
        <v>31500</v>
      </c>
      <c r="F245" s="172" t="s">
        <v>231</v>
      </c>
    </row>
    <row r="246" spans="1:6" ht="18" customHeight="1">
      <c r="A246" s="158" t="s">
        <v>66</v>
      </c>
      <c r="B246" s="159">
        <v>1</v>
      </c>
      <c r="C246" s="159">
        <v>60</v>
      </c>
      <c r="D246" s="160">
        <f t="shared" si="25"/>
        <v>33000</v>
      </c>
      <c r="E246" s="161">
        <f t="shared" si="26"/>
        <v>42000</v>
      </c>
      <c r="F246" s="162" t="s">
        <v>231</v>
      </c>
    </row>
    <row r="247" spans="1:8" s="27" customFormat="1" ht="18" customHeight="1">
      <c r="A247" s="13" t="s">
        <v>67</v>
      </c>
      <c r="B247" s="14">
        <v>1</v>
      </c>
      <c r="C247" s="14">
        <v>54</v>
      </c>
      <c r="D247" s="35">
        <f t="shared" si="25"/>
        <v>29700</v>
      </c>
      <c r="E247" s="36">
        <f t="shared" si="26"/>
        <v>37800</v>
      </c>
      <c r="F247" s="24" t="s">
        <v>223</v>
      </c>
      <c r="G247" s="29"/>
      <c r="H247" s="28"/>
    </row>
    <row r="248" spans="1:6" ht="18" customHeight="1">
      <c r="A248" s="54" t="s">
        <v>68</v>
      </c>
      <c r="B248" s="55">
        <v>2</v>
      </c>
      <c r="C248" s="55">
        <v>90</v>
      </c>
      <c r="D248" s="56">
        <f t="shared" si="25"/>
        <v>49500</v>
      </c>
      <c r="E248" s="57">
        <f t="shared" si="26"/>
        <v>63000</v>
      </c>
      <c r="F248" s="57" t="s">
        <v>223</v>
      </c>
    </row>
    <row r="249" spans="1:6" ht="18" customHeight="1">
      <c r="A249" s="121" t="s">
        <v>69</v>
      </c>
      <c r="B249" s="122">
        <v>3</v>
      </c>
      <c r="C249" s="122">
        <v>125</v>
      </c>
      <c r="D249" s="123" t="s">
        <v>39</v>
      </c>
      <c r="E249" s="124" t="s">
        <v>235</v>
      </c>
      <c r="F249" s="124" t="s">
        <v>223</v>
      </c>
    </row>
    <row r="250" spans="1:6" ht="18" customHeight="1">
      <c r="A250" s="121" t="s">
        <v>70</v>
      </c>
      <c r="B250" s="122">
        <v>2</v>
      </c>
      <c r="C250" s="122">
        <v>95</v>
      </c>
      <c r="D250" s="123">
        <f t="shared" si="25"/>
        <v>52250</v>
      </c>
      <c r="E250" s="124">
        <f>C250*700</f>
        <v>66500</v>
      </c>
      <c r="F250" s="124" t="s">
        <v>223</v>
      </c>
    </row>
    <row r="251" spans="1:6" ht="18" customHeight="1">
      <c r="A251" s="121" t="s">
        <v>71</v>
      </c>
      <c r="B251" s="122">
        <v>3</v>
      </c>
      <c r="C251" s="122">
        <v>125</v>
      </c>
      <c r="D251" s="123">
        <f>C251*550</f>
        <v>68750</v>
      </c>
      <c r="E251" s="124">
        <f>C251*700</f>
        <v>87500</v>
      </c>
      <c r="F251" s="124" t="s">
        <v>231</v>
      </c>
    </row>
    <row r="252" spans="1:6" ht="18" customHeight="1">
      <c r="A252" s="13" t="s">
        <v>252</v>
      </c>
      <c r="B252" s="14">
        <v>1</v>
      </c>
      <c r="C252" s="14">
        <v>67</v>
      </c>
      <c r="D252" s="35">
        <f>C252*550</f>
        <v>36850</v>
      </c>
      <c r="E252" s="36">
        <f>C252*700</f>
        <v>46900</v>
      </c>
      <c r="F252" s="24" t="s">
        <v>266</v>
      </c>
    </row>
    <row r="253" spans="1:6" ht="18" customHeight="1">
      <c r="A253" s="168" t="s">
        <v>253</v>
      </c>
      <c r="B253" s="169">
        <v>1</v>
      </c>
      <c r="C253" s="169">
        <v>53</v>
      </c>
      <c r="D253" s="170">
        <f>C253*550</f>
        <v>29150</v>
      </c>
      <c r="E253" s="171">
        <f>C253*700</f>
        <v>37100</v>
      </c>
      <c r="F253" s="172" t="s">
        <v>266</v>
      </c>
    </row>
    <row r="254" spans="1:6" ht="18" customHeight="1">
      <c r="A254" s="137" t="s">
        <v>254</v>
      </c>
      <c r="B254" s="138" t="s">
        <v>7</v>
      </c>
      <c r="C254" s="138">
        <v>31</v>
      </c>
      <c r="D254" s="134">
        <f>C254*550</f>
        <v>17050</v>
      </c>
      <c r="E254" s="135">
        <f>C254*700</f>
        <v>21700</v>
      </c>
      <c r="F254" s="139" t="s">
        <v>266</v>
      </c>
    </row>
    <row r="255" spans="1:6" ht="18" customHeight="1">
      <c r="A255" s="21" t="s">
        <v>267</v>
      </c>
      <c r="B255" s="2"/>
      <c r="C255" s="3"/>
      <c r="D255" s="3"/>
      <c r="E255" s="3"/>
      <c r="F255" s="3"/>
    </row>
    <row r="256" spans="1:6" ht="18" customHeight="1" thickBot="1">
      <c r="A256" s="1"/>
      <c r="B256" s="2"/>
      <c r="C256" s="3"/>
      <c r="D256" s="3"/>
      <c r="E256" s="3"/>
      <c r="F256" s="3"/>
    </row>
    <row r="257" spans="1:6" ht="18" customHeight="1" thickBot="1">
      <c r="A257" s="180" t="s">
        <v>233</v>
      </c>
      <c r="B257" s="181"/>
      <c r="C257" s="181"/>
      <c r="D257" s="181"/>
      <c r="E257" s="181"/>
      <c r="F257" s="182"/>
    </row>
    <row r="258" spans="1:6" ht="18" customHeight="1" thickBot="1">
      <c r="A258" s="199" t="s">
        <v>229</v>
      </c>
      <c r="B258" s="200"/>
      <c r="C258" s="200"/>
      <c r="D258" s="200"/>
      <c r="E258" s="200"/>
      <c r="F258" s="201"/>
    </row>
    <row r="259" spans="1:6" ht="18" customHeight="1">
      <c r="A259" s="202" t="s">
        <v>40</v>
      </c>
      <c r="B259" s="204" t="s">
        <v>41</v>
      </c>
      <c r="C259" s="206" t="s">
        <v>3</v>
      </c>
      <c r="D259" s="9" t="s">
        <v>72</v>
      </c>
      <c r="E259" s="39" t="s">
        <v>74</v>
      </c>
      <c r="F259" s="208" t="s">
        <v>4</v>
      </c>
    </row>
    <row r="260" spans="1:6" ht="18" customHeight="1" thickBot="1">
      <c r="A260" s="203"/>
      <c r="B260" s="205"/>
      <c r="C260" s="207"/>
      <c r="D260" s="10" t="s">
        <v>222</v>
      </c>
      <c r="E260" s="40" t="s">
        <v>222</v>
      </c>
      <c r="F260" s="209"/>
    </row>
    <row r="261" spans="1:6" ht="18" customHeight="1">
      <c r="A261" s="116" t="s">
        <v>5</v>
      </c>
      <c r="B261" s="117">
        <v>3</v>
      </c>
      <c r="C261" s="118">
        <v>115</v>
      </c>
      <c r="D261" s="118">
        <v>63250</v>
      </c>
      <c r="E261" s="120">
        <v>80500</v>
      </c>
      <c r="F261" s="120" t="s">
        <v>223</v>
      </c>
    </row>
    <row r="262" spans="1:6" ht="18" customHeight="1">
      <c r="A262" s="54" t="s">
        <v>6</v>
      </c>
      <c r="B262" s="55">
        <v>1</v>
      </c>
      <c r="C262" s="55">
        <v>45</v>
      </c>
      <c r="D262" s="55" t="s">
        <v>39</v>
      </c>
      <c r="E262" s="57" t="s">
        <v>235</v>
      </c>
      <c r="F262" s="57" t="s">
        <v>223</v>
      </c>
    </row>
    <row r="263" spans="1:6" ht="18" customHeight="1">
      <c r="A263" s="54" t="s">
        <v>8</v>
      </c>
      <c r="B263" s="55">
        <v>1</v>
      </c>
      <c r="C263" s="55">
        <v>45</v>
      </c>
      <c r="D263" s="55">
        <v>24750</v>
      </c>
      <c r="E263" s="57">
        <v>31500</v>
      </c>
      <c r="F263" s="57" t="s">
        <v>223</v>
      </c>
    </row>
    <row r="264" spans="1:6" ht="18" customHeight="1">
      <c r="A264" s="47" t="s">
        <v>9</v>
      </c>
      <c r="B264" s="48">
        <v>1</v>
      </c>
      <c r="C264" s="48">
        <v>60</v>
      </c>
      <c r="D264" s="48">
        <v>33000</v>
      </c>
      <c r="E264" s="50">
        <v>42000</v>
      </c>
      <c r="F264" s="96" t="s">
        <v>231</v>
      </c>
    </row>
    <row r="265" spans="1:6" ht="18" customHeight="1">
      <c r="A265" s="23" t="s">
        <v>10</v>
      </c>
      <c r="B265" s="38">
        <v>1</v>
      </c>
      <c r="C265" s="38">
        <v>60</v>
      </c>
      <c r="D265" s="38">
        <v>33000</v>
      </c>
      <c r="E265" s="36">
        <v>42000</v>
      </c>
      <c r="F265" s="36" t="s">
        <v>231</v>
      </c>
    </row>
    <row r="266" spans="1:6" ht="18" customHeight="1">
      <c r="A266" s="23" t="s">
        <v>11</v>
      </c>
      <c r="B266" s="38">
        <v>1</v>
      </c>
      <c r="C266" s="38">
        <v>55</v>
      </c>
      <c r="D266" s="38">
        <v>30250</v>
      </c>
      <c r="E266" s="36">
        <v>38500</v>
      </c>
      <c r="F266" s="24" t="s">
        <v>231</v>
      </c>
    </row>
    <row r="267" spans="1:6" ht="18" customHeight="1">
      <c r="A267" s="168" t="s">
        <v>12</v>
      </c>
      <c r="B267" s="169">
        <v>1</v>
      </c>
      <c r="C267" s="169">
        <v>55</v>
      </c>
      <c r="D267" s="169">
        <v>30250</v>
      </c>
      <c r="E267" s="171">
        <v>38500</v>
      </c>
      <c r="F267" s="172" t="s">
        <v>231</v>
      </c>
    </row>
    <row r="268" spans="1:6" ht="18" customHeight="1">
      <c r="A268" s="54" t="s">
        <v>13</v>
      </c>
      <c r="B268" s="55">
        <v>1</v>
      </c>
      <c r="C268" s="55">
        <v>40</v>
      </c>
      <c r="D268" s="55" t="s">
        <v>39</v>
      </c>
      <c r="E268" s="57" t="s">
        <v>235</v>
      </c>
      <c r="F268" s="57" t="s">
        <v>223</v>
      </c>
    </row>
    <row r="269" spans="1:6" ht="18" customHeight="1">
      <c r="A269" s="54" t="s">
        <v>14</v>
      </c>
      <c r="B269" s="55">
        <v>1</v>
      </c>
      <c r="C269" s="55">
        <v>55</v>
      </c>
      <c r="D269" s="55" t="s">
        <v>39</v>
      </c>
      <c r="E269" s="57" t="s">
        <v>235</v>
      </c>
      <c r="F269" s="57" t="s">
        <v>223</v>
      </c>
    </row>
    <row r="270" spans="1:6" ht="18" customHeight="1">
      <c r="A270" s="13" t="s">
        <v>15</v>
      </c>
      <c r="B270" s="14">
        <v>1</v>
      </c>
      <c r="C270" s="14">
        <v>65</v>
      </c>
      <c r="D270" s="14">
        <v>35750</v>
      </c>
      <c r="E270" s="36">
        <v>45500</v>
      </c>
      <c r="F270" s="24" t="s">
        <v>231</v>
      </c>
    </row>
    <row r="271" spans="1:6" ht="18" customHeight="1">
      <c r="A271" s="47" t="s">
        <v>16</v>
      </c>
      <c r="B271" s="48">
        <v>3</v>
      </c>
      <c r="C271" s="48">
        <v>125</v>
      </c>
      <c r="D271" s="48">
        <v>68750</v>
      </c>
      <c r="E271" s="50">
        <v>87500</v>
      </c>
      <c r="F271" s="50" t="s">
        <v>231</v>
      </c>
    </row>
    <row r="272" spans="1:6" ht="18" customHeight="1">
      <c r="A272" s="13" t="s">
        <v>17</v>
      </c>
      <c r="B272" s="14">
        <v>2</v>
      </c>
      <c r="C272" s="14">
        <v>70</v>
      </c>
      <c r="D272" s="14">
        <v>38500</v>
      </c>
      <c r="E272" s="36">
        <v>49000</v>
      </c>
      <c r="F272" s="24" t="s">
        <v>231</v>
      </c>
    </row>
    <row r="273" spans="1:6" ht="18" customHeight="1">
      <c r="A273" s="54" t="s">
        <v>18</v>
      </c>
      <c r="B273" s="55">
        <v>2</v>
      </c>
      <c r="C273" s="55">
        <v>75</v>
      </c>
      <c r="D273" s="55">
        <v>41250</v>
      </c>
      <c r="E273" s="57">
        <v>52500</v>
      </c>
      <c r="F273" s="57" t="s">
        <v>231</v>
      </c>
    </row>
    <row r="274" spans="1:6" ht="18" customHeight="1">
      <c r="A274" s="13" t="s">
        <v>19</v>
      </c>
      <c r="B274" s="14">
        <v>1</v>
      </c>
      <c r="C274" s="14">
        <v>60</v>
      </c>
      <c r="D274" s="14">
        <v>33000</v>
      </c>
      <c r="E274" s="36">
        <v>42000</v>
      </c>
      <c r="F274" s="24" t="s">
        <v>231</v>
      </c>
    </row>
    <row r="275" spans="1:6" ht="18" customHeight="1">
      <c r="A275" s="13" t="s">
        <v>20</v>
      </c>
      <c r="B275" s="14">
        <v>2</v>
      </c>
      <c r="C275" s="14">
        <v>75</v>
      </c>
      <c r="D275" s="14">
        <v>41250</v>
      </c>
      <c r="E275" s="36">
        <v>52500</v>
      </c>
      <c r="F275" s="24" t="s">
        <v>231</v>
      </c>
    </row>
    <row r="276" spans="1:6" ht="18" customHeight="1">
      <c r="A276" s="152" t="s">
        <v>21</v>
      </c>
      <c r="B276" s="153">
        <v>1</v>
      </c>
      <c r="C276" s="153">
        <v>60</v>
      </c>
      <c r="D276" s="153">
        <v>33000</v>
      </c>
      <c r="E276" s="155">
        <v>42000</v>
      </c>
      <c r="F276" s="155" t="s">
        <v>223</v>
      </c>
    </row>
    <row r="277" spans="1:6" ht="18" customHeight="1">
      <c r="A277" s="54" t="s">
        <v>22</v>
      </c>
      <c r="B277" s="55">
        <v>1</v>
      </c>
      <c r="C277" s="55">
        <v>65</v>
      </c>
      <c r="D277" s="55">
        <v>35750</v>
      </c>
      <c r="E277" s="57">
        <v>45500</v>
      </c>
      <c r="F277" s="57" t="s">
        <v>223</v>
      </c>
    </row>
    <row r="278" spans="1:8" ht="18" customHeight="1">
      <c r="A278" s="13" t="s">
        <v>23</v>
      </c>
      <c r="B278" s="14">
        <v>1</v>
      </c>
      <c r="C278" s="14">
        <v>53</v>
      </c>
      <c r="D278" s="35">
        <f aca="true" t="shared" si="27" ref="D278:D291">C278*550</f>
        <v>29150</v>
      </c>
      <c r="E278" s="36">
        <f aca="true" t="shared" si="28" ref="E278:E288">C278*700</f>
        <v>37100</v>
      </c>
      <c r="F278" s="24" t="s">
        <v>231</v>
      </c>
      <c r="G278" s="11"/>
      <c r="H278" s="11"/>
    </row>
    <row r="279" spans="1:6" ht="18" customHeight="1">
      <c r="A279" s="13" t="s">
        <v>24</v>
      </c>
      <c r="B279" s="14" t="s">
        <v>7</v>
      </c>
      <c r="C279" s="14">
        <v>37</v>
      </c>
      <c r="D279" s="35">
        <f t="shared" si="27"/>
        <v>20350</v>
      </c>
      <c r="E279" s="36">
        <f t="shared" si="28"/>
        <v>25900</v>
      </c>
      <c r="F279" s="24" t="s">
        <v>223</v>
      </c>
    </row>
    <row r="280" spans="1:6" ht="18" customHeight="1">
      <c r="A280" s="13" t="s">
        <v>25</v>
      </c>
      <c r="B280" s="14" t="s">
        <v>7</v>
      </c>
      <c r="C280" s="14">
        <v>45</v>
      </c>
      <c r="D280" s="35">
        <f t="shared" si="27"/>
        <v>24750</v>
      </c>
      <c r="E280" s="36">
        <f t="shared" si="28"/>
        <v>31500</v>
      </c>
      <c r="F280" s="24" t="s">
        <v>231</v>
      </c>
    </row>
    <row r="281" spans="1:8" ht="18" customHeight="1">
      <c r="A281" s="13" t="s">
        <v>26</v>
      </c>
      <c r="B281" s="14" t="s">
        <v>7</v>
      </c>
      <c r="C281" s="14">
        <v>45</v>
      </c>
      <c r="D281" s="35">
        <f t="shared" si="27"/>
        <v>24750</v>
      </c>
      <c r="E281" s="36">
        <f t="shared" si="28"/>
        <v>31500</v>
      </c>
      <c r="F281" s="24" t="s">
        <v>231</v>
      </c>
      <c r="G281" s="11"/>
      <c r="H281" s="11"/>
    </row>
    <row r="282" spans="1:6" ht="18" customHeight="1">
      <c r="A282" s="13" t="s">
        <v>27</v>
      </c>
      <c r="B282" s="14">
        <v>1</v>
      </c>
      <c r="C282" s="14">
        <v>54</v>
      </c>
      <c r="D282" s="35">
        <f t="shared" si="27"/>
        <v>29700</v>
      </c>
      <c r="E282" s="36">
        <f t="shared" si="28"/>
        <v>37800</v>
      </c>
      <c r="F282" s="24" t="s">
        <v>223</v>
      </c>
    </row>
    <row r="283" spans="1:6" ht="18" customHeight="1">
      <c r="A283" s="168" t="s">
        <v>28</v>
      </c>
      <c r="B283" s="169">
        <v>1</v>
      </c>
      <c r="C283" s="169">
        <v>60</v>
      </c>
      <c r="D283" s="170">
        <f t="shared" si="27"/>
        <v>33000</v>
      </c>
      <c r="E283" s="171">
        <f t="shared" si="28"/>
        <v>42000</v>
      </c>
      <c r="F283" s="172" t="s">
        <v>223</v>
      </c>
    </row>
    <row r="284" spans="1:6" ht="18" customHeight="1">
      <c r="A284" s="13" t="s">
        <v>29</v>
      </c>
      <c r="B284" s="14" t="s">
        <v>7</v>
      </c>
      <c r="C284" s="14">
        <v>45</v>
      </c>
      <c r="D284" s="35">
        <f t="shared" si="27"/>
        <v>24750</v>
      </c>
      <c r="E284" s="36">
        <f t="shared" si="28"/>
        <v>31500</v>
      </c>
      <c r="F284" s="24" t="s">
        <v>231</v>
      </c>
    </row>
    <row r="285" spans="1:6" ht="18" customHeight="1">
      <c r="A285" s="68" t="s">
        <v>30</v>
      </c>
      <c r="B285" s="69" t="s">
        <v>7</v>
      </c>
      <c r="C285" s="69">
        <v>45</v>
      </c>
      <c r="D285" s="70">
        <f t="shared" si="27"/>
        <v>24750</v>
      </c>
      <c r="E285" s="71">
        <f t="shared" si="28"/>
        <v>31500</v>
      </c>
      <c r="F285" s="72" t="s">
        <v>231</v>
      </c>
    </row>
    <row r="286" spans="1:6" ht="18" customHeight="1">
      <c r="A286" s="68" t="s">
        <v>31</v>
      </c>
      <c r="B286" s="69" t="s">
        <v>7</v>
      </c>
      <c r="C286" s="69">
        <v>45</v>
      </c>
      <c r="D286" s="70">
        <f t="shared" si="27"/>
        <v>24750</v>
      </c>
      <c r="E286" s="71">
        <f t="shared" si="28"/>
        <v>31500</v>
      </c>
      <c r="F286" s="72" t="s">
        <v>231</v>
      </c>
    </row>
    <row r="287" spans="1:6" ht="18" customHeight="1">
      <c r="A287" s="158" t="s">
        <v>32</v>
      </c>
      <c r="B287" s="159">
        <v>1</v>
      </c>
      <c r="C287" s="159">
        <v>60</v>
      </c>
      <c r="D287" s="160">
        <f t="shared" si="27"/>
        <v>33000</v>
      </c>
      <c r="E287" s="161">
        <f t="shared" si="28"/>
        <v>42000</v>
      </c>
      <c r="F287" s="162" t="s">
        <v>231</v>
      </c>
    </row>
    <row r="288" spans="1:6" ht="18" customHeight="1">
      <c r="A288" s="13" t="s">
        <v>33</v>
      </c>
      <c r="B288" s="14">
        <v>1</v>
      </c>
      <c r="C288" s="14">
        <v>54</v>
      </c>
      <c r="D288" s="35">
        <f t="shared" si="27"/>
        <v>29700</v>
      </c>
      <c r="E288" s="36">
        <f t="shared" si="28"/>
        <v>37800</v>
      </c>
      <c r="F288" s="24" t="s">
        <v>223</v>
      </c>
    </row>
    <row r="289" spans="1:6" ht="18" customHeight="1">
      <c r="A289" s="168" t="s">
        <v>34</v>
      </c>
      <c r="B289" s="169">
        <v>2</v>
      </c>
      <c r="C289" s="169">
        <v>90</v>
      </c>
      <c r="D289" s="170">
        <f>C289*600</f>
        <v>54000</v>
      </c>
      <c r="E289" s="171">
        <f>C289*750</f>
        <v>67500</v>
      </c>
      <c r="F289" s="172" t="s">
        <v>223</v>
      </c>
    </row>
    <row r="290" spans="1:6" ht="18" customHeight="1">
      <c r="A290" s="121" t="s">
        <v>35</v>
      </c>
      <c r="B290" s="122">
        <v>3</v>
      </c>
      <c r="C290" s="122">
        <v>125</v>
      </c>
      <c r="D290" s="123" t="s">
        <v>39</v>
      </c>
      <c r="E290" s="124" t="s">
        <v>235</v>
      </c>
      <c r="F290" s="124" t="s">
        <v>223</v>
      </c>
    </row>
    <row r="291" spans="1:6" ht="18" customHeight="1">
      <c r="A291" s="121" t="s">
        <v>36</v>
      </c>
      <c r="B291" s="122">
        <v>2</v>
      </c>
      <c r="C291" s="122">
        <v>95</v>
      </c>
      <c r="D291" s="123">
        <f t="shared" si="27"/>
        <v>52250</v>
      </c>
      <c r="E291" s="124">
        <f>C291*700</f>
        <v>66500</v>
      </c>
      <c r="F291" s="124" t="s">
        <v>223</v>
      </c>
    </row>
    <row r="292" spans="1:6" ht="18" customHeight="1">
      <c r="A292" s="121" t="s">
        <v>37</v>
      </c>
      <c r="B292" s="122">
        <v>3</v>
      </c>
      <c r="C292" s="122">
        <v>125</v>
      </c>
      <c r="D292" s="123">
        <f>C292*550</f>
        <v>68750</v>
      </c>
      <c r="E292" s="124">
        <f>C292*700</f>
        <v>87500</v>
      </c>
      <c r="F292" s="124" t="s">
        <v>231</v>
      </c>
    </row>
    <row r="293" spans="1:6" ht="18" customHeight="1">
      <c r="A293" s="13" t="s">
        <v>255</v>
      </c>
      <c r="B293" s="14">
        <v>1</v>
      </c>
      <c r="C293" s="14">
        <v>67</v>
      </c>
      <c r="D293" s="35">
        <f>C293*550</f>
        <v>36850</v>
      </c>
      <c r="E293" s="36">
        <f>C293*700</f>
        <v>46900</v>
      </c>
      <c r="F293" s="24" t="s">
        <v>266</v>
      </c>
    </row>
    <row r="294" spans="1:6" ht="18" customHeight="1">
      <c r="A294" s="147" t="s">
        <v>256</v>
      </c>
      <c r="B294" s="148">
        <v>1</v>
      </c>
      <c r="C294" s="148">
        <v>53</v>
      </c>
      <c r="D294" s="149">
        <f>C294*550</f>
        <v>29150</v>
      </c>
      <c r="E294" s="150">
        <f>C294*700</f>
        <v>37100</v>
      </c>
      <c r="F294" s="151" t="s">
        <v>266</v>
      </c>
    </row>
    <row r="295" spans="1:6" ht="18" customHeight="1">
      <c r="A295" s="137" t="s">
        <v>257</v>
      </c>
      <c r="B295" s="138" t="s">
        <v>7</v>
      </c>
      <c r="C295" s="138">
        <v>31</v>
      </c>
      <c r="D295" s="134">
        <f>C295*550</f>
        <v>17050</v>
      </c>
      <c r="E295" s="135">
        <f>C295*700</f>
        <v>21700</v>
      </c>
      <c r="F295" s="139" t="s">
        <v>266</v>
      </c>
    </row>
  </sheetData>
  <sheetProtection/>
  <mergeCells count="42">
    <mergeCell ref="A257:F257"/>
    <mergeCell ref="A258:F258"/>
    <mergeCell ref="A259:A260"/>
    <mergeCell ref="B259:B260"/>
    <mergeCell ref="C259:C260"/>
    <mergeCell ref="F259:F260"/>
    <mergeCell ref="A216:F216"/>
    <mergeCell ref="A217:F217"/>
    <mergeCell ref="A218:A219"/>
    <mergeCell ref="B218:B219"/>
    <mergeCell ref="C218:C219"/>
    <mergeCell ref="F218:F219"/>
    <mergeCell ref="A173:F173"/>
    <mergeCell ref="A174:F174"/>
    <mergeCell ref="A175:A176"/>
    <mergeCell ref="B175:B176"/>
    <mergeCell ref="C175:C176"/>
    <mergeCell ref="F175:F176"/>
    <mergeCell ref="A132:F132"/>
    <mergeCell ref="A133:F133"/>
    <mergeCell ref="A134:A135"/>
    <mergeCell ref="B134:B135"/>
    <mergeCell ref="C134:C135"/>
    <mergeCell ref="F134:F135"/>
    <mergeCell ref="A87:F87"/>
    <mergeCell ref="A88:F88"/>
    <mergeCell ref="A89:A90"/>
    <mergeCell ref="B89:B90"/>
    <mergeCell ref="C89:C90"/>
    <mergeCell ref="F89:F90"/>
    <mergeCell ref="A42:F42"/>
    <mergeCell ref="A43:F43"/>
    <mergeCell ref="A44:A45"/>
    <mergeCell ref="B44:B45"/>
    <mergeCell ref="C44:C45"/>
    <mergeCell ref="F44:F45"/>
    <mergeCell ref="A4:F4"/>
    <mergeCell ref="A5:F5"/>
    <mergeCell ref="A6:A7"/>
    <mergeCell ref="B6:B7"/>
    <mergeCell ref="C6:C7"/>
    <mergeCell ref="F6:F7"/>
  </mergeCells>
  <hyperlinks>
    <hyperlink ref="G3" r:id="rId1" display="http://www.pyramidsestate.com/"/>
    <hyperlink ref="I3" r:id="rId2" display="http://www.pyramidsestate.com/"/>
    <hyperlink ref="B255" r:id="rId3" display="mailto:info@pyramidsestate.com"/>
    <hyperlink ref="B171" r:id="rId4" display="mailto:info@pyramidsestate.com"/>
  </hyperlinks>
  <printOptions/>
  <pageMargins left="0.75" right="0.75" top="1" bottom="1" header="0.5" footer="0.5"/>
  <pageSetup horizontalDpi="600" verticalDpi="600" orientation="portrait" paperSize="9" scale="75" r:id="rId6"/>
  <ignoredErrors>
    <ignoredError sqref="D15:E15 D74:E74" 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2010-04-04T12:04:40Z</cp:lastPrinted>
  <dcterms:created xsi:type="dcterms:W3CDTF">1996-10-14T23:33:28Z</dcterms:created>
  <dcterms:modified xsi:type="dcterms:W3CDTF">2010-05-05T10:06:30Z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